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e\Desktop\CESAG-Dakar\"/>
    </mc:Choice>
  </mc:AlternateContent>
  <xr:revisionPtr revIDLastSave="0" documentId="8_{713798A9-3D9D-4BBD-8398-DFFEC54E2BD9}" xr6:coauthVersionLast="45" xr6:coauthVersionMax="45" xr10:uidLastSave="{00000000-0000-0000-0000-000000000000}"/>
  <bookViews>
    <workbookView xWindow="-165" yWindow="-165" windowWidth="31050" windowHeight="17010" firstSheet="1" activeTab="1" xr2:uid="{00000000-000D-0000-FFFF-FFFF00000000}"/>
  </bookViews>
  <sheets>
    <sheet name="CB_DATA_" sheetId="3" state="veryHidden" r:id="rId1"/>
    <sheet name="Français" sheetId="4" r:id="rId2"/>
  </sheets>
  <definedNames>
    <definedName name="CBWorkbookPriority" localSheetId="0" hidden="1">-777301411</definedName>
    <definedName name="CBx_513249c897d943f597d32895fa2b9871" localSheetId="0" hidden="1">"'Altman'!$A$1"</definedName>
    <definedName name="CBx_73ab29e24ead4768b0be27f48764ee12" localSheetId="0" hidden="1">"'CB_DATA_'!$A$1"</definedName>
    <definedName name="CBx_Sheet_Guid" localSheetId="0" hidden="1">"'73ab29e2-4ead-4768-b0be-27f48764ee12"</definedName>
    <definedName name="CBx_StorageType" localSheetId="0" hidden="1">1</definedName>
  </definedNames>
  <calcPr calcId="191029"/>
  <fileRecoveryPr repairLoad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4" l="1"/>
  <c r="C21" i="4"/>
  <c r="F8" i="4"/>
  <c r="F7" i="4"/>
  <c r="E18" i="4" l="1"/>
  <c r="E17" i="4"/>
  <c r="E16" i="4"/>
  <c r="E15" i="4"/>
  <c r="C22" i="4" l="1"/>
</calcChain>
</file>

<file path=xl/sharedStrings.xml><?xml version="1.0" encoding="utf-8"?>
<sst xmlns="http://schemas.openxmlformats.org/spreadsheetml/2006/main" count="41" uniqueCount="39">
  <si>
    <t xml:space="preserve"> </t>
  </si>
  <si>
    <t>X1</t>
  </si>
  <si>
    <t>X2</t>
  </si>
  <si>
    <t>X3</t>
  </si>
  <si>
    <t>X4</t>
  </si>
  <si>
    <t>X5</t>
  </si>
  <si>
    <t>Definition</t>
  </si>
  <si>
    <t>&gt;2.99</t>
  </si>
  <si>
    <t>&lt;1.81</t>
  </si>
  <si>
    <t>1.81 - 2.99</t>
  </si>
  <si>
    <t>Altman Z-score (notation)</t>
  </si>
  <si>
    <t>1. EBIT (Bénéfice avant intérêts et impôts)</t>
  </si>
  <si>
    <t>2. Total Actif</t>
  </si>
  <si>
    <t>3. Chiffre d'Afaires (net)</t>
  </si>
  <si>
    <t>4. Valeur de marché des actions</t>
  </si>
  <si>
    <t>5. Total Passif</t>
  </si>
  <si>
    <t>6. Actif courant</t>
  </si>
  <si>
    <t>7. Passif courant</t>
  </si>
  <si>
    <t>8. Bénéfices non répartis</t>
  </si>
  <si>
    <t>Composant</t>
  </si>
  <si>
    <t>Ponderation</t>
  </si>
  <si>
    <t>Valeur</t>
  </si>
  <si>
    <t>Resultat</t>
  </si>
  <si>
    <t>Zone sûre</t>
  </si>
  <si>
    <t>Zone grise</t>
  </si>
  <si>
    <t>Zone détresse</t>
  </si>
  <si>
    <t xml:space="preserve"> =SOMMEPROD(C14:C18,E14:E18)</t>
  </si>
  <si>
    <t>=SI(C21&gt;2.99,"Zone sûre",SI(C21&lt;1.81,"Zone détresse","Zone grise"))</t>
  </si>
  <si>
    <t>Notation Altman Z</t>
  </si>
  <si>
    <t xml:space="preserve"> =(C9-C10)/C5</t>
  </si>
  <si>
    <t>=C11/C5</t>
  </si>
  <si>
    <t xml:space="preserve"> =C4/C5</t>
  </si>
  <si>
    <t xml:space="preserve"> =C7/C8</t>
  </si>
  <si>
    <t xml:space="preserve"> =C6/C5</t>
  </si>
  <si>
    <t>Fonds de Roulement / Total Acitf</t>
  </si>
  <si>
    <t xml:space="preserve"> Bénéfices non répartis / Total Actif</t>
  </si>
  <si>
    <t xml:space="preserve"> EBIT (Bénéfice avant intérêts et impôts) / Total Actif</t>
  </si>
  <si>
    <t>Valeur de marché des actions / Total Passif sans FP</t>
  </si>
  <si>
    <t>Chiffre d'Affaires / Total Actif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</si>
</sst>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28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11">
    <xf numFmtId="0" fontId="0" fillId="0" borderId="0" xfId="0"/>
    <xf numFmtId="0" fontId="0" fillId="3" borderId="0" xfId="0" applyFill="1"/>
    <xf numFmtId="0" fontId="0" fillId="3" borderId="2" xfId="0" applyFill="1" applyBorder="1"/>
    <xf numFmtId="165" fontId="0" fillId="3" borderId="0" xfId="0" applyNumberFormat="1" applyFill="1"/>
    <xf numFmtId="164" fontId="0" fillId="3" borderId="0" xfId="1" quotePrefix="1" applyFont="1" applyFill="1"/>
    <xf numFmtId="0" fontId="0" fillId="3" borderId="0" xfId="0" quotePrefix="1" applyFill="1"/>
    <xf numFmtId="0" fontId="3" fillId="3" borderId="0" xfId="0" applyNumberFormat="1" applyFont="1" applyFill="1" applyBorder="1" applyAlignment="1"/>
    <xf numFmtId="0" fontId="3" fillId="3" borderId="0" xfId="0" applyFont="1" applyFill="1"/>
    <xf numFmtId="164" fontId="0" fillId="2" borderId="1" xfId="2" quotePrefix="1" applyNumberFormat="1" applyFont="1"/>
    <xf numFmtId="0" fontId="4" fillId="3" borderId="2" xfId="0" applyFont="1" applyFill="1" applyBorder="1"/>
    <xf numFmtId="9" fontId="0" fillId="3" borderId="0" xfId="0" applyNumberFormat="1" applyFill="1"/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590549</xdr:colOff>
      <xdr:row>1</xdr:row>
      <xdr:rowOff>0</xdr:rowOff>
    </xdr:from>
    <xdr:to>
      <xdr:col>16</xdr:col>
      <xdr:colOff>171404</xdr:colOff>
      <xdr:row>34</xdr:row>
      <xdr:rowOff>88900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A1FD52-E6BD-468A-8810-4C38C5C7A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77549" y="495300"/>
          <a:ext cx="4305255" cy="5391150"/>
        </a:xfrm>
        <a:prstGeom prst="rect">
          <a:avLst/>
        </a:prstGeom>
      </xdr:spPr>
    </xdr:pic>
    <xdr:clientData/>
  </xdr:twoCellAnchor>
  <xdr:twoCellAnchor editAs="oneCell">
    <xdr:from>
      <xdr:col>3</xdr:col>
      <xdr:colOff>1095375</xdr:colOff>
      <xdr:row>25</xdr:row>
      <xdr:rowOff>123825</xdr:rowOff>
    </xdr:from>
    <xdr:to>
      <xdr:col>7</xdr:col>
      <xdr:colOff>361950</xdr:colOff>
      <xdr:row>53</xdr:row>
      <xdr:rowOff>95358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03B3E4-5340-4F55-B375-B6302F17A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2150" y="4467225"/>
          <a:ext cx="4286250" cy="4505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ColWidth="8.81640625" defaultRowHeight="12.5" x14ac:dyDescent="0.25"/>
  <sheetData/>
  <phoneticPr fontId="2" type="noConversion"/>
  <pageMargins left="0.75" right="0.75" top="1" bottom="1" header="0.5" footer="0.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6"/>
  <sheetViews>
    <sheetView tabSelected="1" zoomScale="130" zoomScaleNormal="130" workbookViewId="0">
      <selection activeCell="B28" sqref="B28"/>
    </sheetView>
  </sheetViews>
  <sheetFormatPr defaultColWidth="8.81640625" defaultRowHeight="12.5" x14ac:dyDescent="0.25"/>
  <cols>
    <col min="1" max="1" width="8.81640625" style="1"/>
    <col min="2" max="2" width="49.1796875" style="1" customWidth="1"/>
    <col min="3" max="3" width="12.1796875" style="1" customWidth="1"/>
    <col min="4" max="4" width="46.453125" style="1" customWidth="1"/>
    <col min="5" max="5" width="8.81640625" style="1"/>
    <col min="6" max="6" width="11.1796875" style="1" customWidth="1"/>
    <col min="7" max="16384" width="8.81640625" style="1"/>
  </cols>
  <sheetData>
    <row r="1" spans="2:10" ht="39" customHeight="1" thickBot="1" x14ac:dyDescent="0.95">
      <c r="B1" s="9" t="s">
        <v>10</v>
      </c>
      <c r="C1" s="9"/>
      <c r="D1" s="9"/>
      <c r="E1" s="2"/>
      <c r="F1" s="2"/>
      <c r="G1" s="2"/>
      <c r="H1" s="2"/>
    </row>
    <row r="2" spans="2:10" ht="13" thickTop="1" x14ac:dyDescent="0.25">
      <c r="J2"/>
    </row>
    <row r="3" spans="2:10" ht="9.65" customHeight="1" x14ac:dyDescent="0.25"/>
    <row r="4" spans="2:10" ht="13" x14ac:dyDescent="0.3">
      <c r="B4" s="6" t="s">
        <v>11</v>
      </c>
      <c r="C4" s="3">
        <v>61600</v>
      </c>
      <c r="D4" s="1" t="s">
        <v>0</v>
      </c>
    </row>
    <row r="5" spans="2:10" ht="13" x14ac:dyDescent="0.3">
      <c r="B5" s="6" t="s">
        <v>12</v>
      </c>
      <c r="C5" s="3">
        <v>350000</v>
      </c>
    </row>
    <row r="6" spans="2:10" ht="13" x14ac:dyDescent="0.3">
      <c r="B6" s="6" t="s">
        <v>13</v>
      </c>
      <c r="C6" s="3">
        <v>700000</v>
      </c>
    </row>
    <row r="7" spans="2:10" ht="13" x14ac:dyDescent="0.3">
      <c r="B7" s="6" t="s">
        <v>14</v>
      </c>
      <c r="C7" s="3">
        <v>133000</v>
      </c>
      <c r="E7" s="10">
        <v>0.2</v>
      </c>
      <c r="F7" s="1">
        <f>1/E7</f>
        <v>5</v>
      </c>
    </row>
    <row r="8" spans="2:10" ht="13" x14ac:dyDescent="0.3">
      <c r="B8" s="6" t="s">
        <v>15</v>
      </c>
      <c r="C8" s="3">
        <v>189000</v>
      </c>
      <c r="E8" s="1">
        <v>26600</v>
      </c>
      <c r="F8" s="1">
        <f>F7*E8</f>
        <v>133000</v>
      </c>
    </row>
    <row r="9" spans="2:10" ht="13" x14ac:dyDescent="0.3">
      <c r="B9" s="6" t="s">
        <v>16</v>
      </c>
      <c r="C9" s="3">
        <v>140000</v>
      </c>
    </row>
    <row r="10" spans="2:10" ht="13" x14ac:dyDescent="0.3">
      <c r="B10" s="6" t="s">
        <v>17</v>
      </c>
      <c r="C10" s="3">
        <v>89000</v>
      </c>
    </row>
    <row r="11" spans="2:10" ht="13" x14ac:dyDescent="0.3">
      <c r="B11" s="6" t="s">
        <v>18</v>
      </c>
      <c r="C11" s="3">
        <v>161000</v>
      </c>
    </row>
    <row r="13" spans="2:10" ht="13" x14ac:dyDescent="0.3">
      <c r="B13" s="7" t="s">
        <v>19</v>
      </c>
      <c r="C13" s="7" t="s">
        <v>20</v>
      </c>
      <c r="D13" s="7" t="s">
        <v>6</v>
      </c>
      <c r="E13" s="7" t="s">
        <v>21</v>
      </c>
    </row>
    <row r="14" spans="2:10" x14ac:dyDescent="0.25">
      <c r="B14" s="1" t="s">
        <v>1</v>
      </c>
      <c r="C14" s="3">
        <v>1.2</v>
      </c>
      <c r="D14" s="1" t="s">
        <v>34</v>
      </c>
      <c r="E14" s="4">
        <f>(C9-C10)/C5</f>
        <v>0.14571428571428571</v>
      </c>
      <c r="F14" s="8" t="s">
        <v>29</v>
      </c>
    </row>
    <row r="15" spans="2:10" x14ac:dyDescent="0.25">
      <c r="B15" s="1" t="s">
        <v>2</v>
      </c>
      <c r="C15" s="3">
        <v>1.4</v>
      </c>
      <c r="D15" s="1" t="s">
        <v>35</v>
      </c>
      <c r="E15" s="4">
        <f>C11/C5</f>
        <v>0.46</v>
      </c>
      <c r="F15" s="8" t="s">
        <v>30</v>
      </c>
    </row>
    <row r="16" spans="2:10" x14ac:dyDescent="0.25">
      <c r="B16" s="1" t="s">
        <v>3</v>
      </c>
      <c r="C16" s="3">
        <v>3.3</v>
      </c>
      <c r="D16" s="1" t="s">
        <v>36</v>
      </c>
      <c r="E16" s="4">
        <f>C4/C5</f>
        <v>0.17599999999999999</v>
      </c>
      <c r="F16" s="8" t="s">
        <v>31</v>
      </c>
    </row>
    <row r="17" spans="2:6" x14ac:dyDescent="0.25">
      <c r="B17" s="1" t="s">
        <v>4</v>
      </c>
      <c r="C17" s="3">
        <v>0.6</v>
      </c>
      <c r="D17" s="1" t="s">
        <v>37</v>
      </c>
      <c r="E17" s="4">
        <f>C7/C8</f>
        <v>0.70370370370370372</v>
      </c>
      <c r="F17" s="8" t="s">
        <v>32</v>
      </c>
    </row>
    <row r="18" spans="2:6" x14ac:dyDescent="0.25">
      <c r="B18" s="1" t="s">
        <v>5</v>
      </c>
      <c r="C18" s="3">
        <v>0.99</v>
      </c>
      <c r="D18" s="1" t="s">
        <v>38</v>
      </c>
      <c r="E18" s="4">
        <f>C6/C5</f>
        <v>2</v>
      </c>
      <c r="F18" s="8" t="s">
        <v>33</v>
      </c>
    </row>
    <row r="19" spans="2:6" x14ac:dyDescent="0.25">
      <c r="B19" s="1" t="s">
        <v>0</v>
      </c>
    </row>
    <row r="20" spans="2:6" x14ac:dyDescent="0.25">
      <c r="C20" s="5" t="s">
        <v>0</v>
      </c>
    </row>
    <row r="21" spans="2:6" ht="13" x14ac:dyDescent="0.3">
      <c r="B21" s="7" t="s">
        <v>28</v>
      </c>
      <c r="C21" s="4">
        <f>SUMPRODUCT(C14:C18,E14:E18)</f>
        <v>3.8018793650793654</v>
      </c>
      <c r="D21" s="8" t="s">
        <v>26</v>
      </c>
    </row>
    <row r="22" spans="2:6" ht="13" x14ac:dyDescent="0.3">
      <c r="B22" s="7" t="s">
        <v>22</v>
      </c>
      <c r="C22" s="5" t="str">
        <f>IF(C21&gt;2.99,"Zone sûre",IF(C21&lt;1.81,"Zone détresse","Zone grise"))</f>
        <v>Zone sûre</v>
      </c>
      <c r="D22" s="8" t="s">
        <v>27</v>
      </c>
    </row>
    <row r="24" spans="2:6" x14ac:dyDescent="0.25">
      <c r="B24" s="1" t="s">
        <v>23</v>
      </c>
      <c r="C24" s="1" t="s">
        <v>7</v>
      </c>
      <c r="D24" s="5"/>
    </row>
    <row r="25" spans="2:6" x14ac:dyDescent="0.25">
      <c r="B25" s="1" t="s">
        <v>24</v>
      </c>
      <c r="C25" s="1" t="s">
        <v>9</v>
      </c>
    </row>
    <row r="26" spans="2:6" x14ac:dyDescent="0.25">
      <c r="B26" s="1" t="s">
        <v>25</v>
      </c>
      <c r="C26" s="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Français</vt:lpstr>
    </vt:vector>
  </TitlesOfParts>
  <Company>Stachanov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J.M.</dc:creator>
  <cp:lastModifiedBy>Andre Koch</cp:lastModifiedBy>
  <dcterms:created xsi:type="dcterms:W3CDTF">2008-01-03T21:45:51Z</dcterms:created>
  <dcterms:modified xsi:type="dcterms:W3CDTF">2020-11-10T11:28:18Z</dcterms:modified>
</cp:coreProperties>
</file>