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re\Desktop\FilesAndre\"/>
    </mc:Choice>
  </mc:AlternateContent>
  <xr:revisionPtr revIDLastSave="0" documentId="8_{ED89B88F-0B6C-4495-8549-3051F1AB1C0A}" xr6:coauthVersionLast="45" xr6:coauthVersionMax="45" xr10:uidLastSave="{00000000-0000-0000-0000-000000000000}"/>
  <bookViews>
    <workbookView xWindow="-120" yWindow="-120" windowWidth="30960" windowHeight="16920" xr2:uid="{FB683AA6-3B55-4072-B486-E17A41F839C0}"/>
  </bookViews>
  <sheets>
    <sheet name="EN-HHI" sheetId="10" r:id="rId1"/>
    <sheet name="EN-Correlation" sheetId="9" r:id="rId2"/>
    <sheet name="EN-PortfolioC" sheetId="8" r:id="rId3"/>
    <sheet name="EN-PortflioB " sheetId="7" r:id="rId4"/>
    <sheet name="EN-PortfolioOverview" sheetId="6" r:id="rId5"/>
    <sheet name="FR-AperçuEffetPortefeuille" sheetId="1" r:id="rId6"/>
    <sheet name="FR-PortefeuilleB" sheetId="2" r:id="rId7"/>
    <sheet name="FR-PortefeuileC" sheetId="3" r:id="rId8"/>
    <sheet name="FR-Corrélation" sheetId="4" r:id="rId9"/>
    <sheet name="FR-HHI" sheetId="5" r:id="rId10"/>
  </sheets>
  <definedNames>
    <definedName name="MatriceB" localSheetId="3">'EN-PortflioB '!$B$15:$E$18</definedName>
    <definedName name="MatriceB">'FR-PortefeuilleB'!$B$15:$E$18</definedName>
    <definedName name="MatriceC" localSheetId="2">'EN-PortfolioC'!$B$27:$K$36</definedName>
    <definedName name="MatriceC">'FR-PortefeuileC'!$B$27:$K$36</definedName>
    <definedName name="RhoB" localSheetId="3">'EN-PortflioB '!$B$9:$E$12</definedName>
    <definedName name="RhoB">'FR-PortefeuilleB'!$B$9:$E$12</definedName>
    <definedName name="RhoC" localSheetId="2">'EN-PortfolioC'!$B$15:$K$24</definedName>
    <definedName name="RhoC">'FR-PortefeuileC'!$B$15:$K$24</definedName>
    <definedName name="SigmaB" localSheetId="3">'EN-PortflioB '!$B$3:$E$6</definedName>
    <definedName name="SigmaB">'FR-PortefeuilleB'!$B$3:$E$6</definedName>
    <definedName name="SigmaC" localSheetId="2">'EN-PortfolioC'!$B$3:$K$12</definedName>
    <definedName name="SigmaC">'FR-PortefeuileC'!$B$3:$K$12</definedName>
  </definedNames>
  <calcPr calcId="191029" concurrentCalc="0" concurrentManualCount="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" i="9" l="1"/>
  <c r="E2" i="8"/>
  <c r="E2" i="7"/>
  <c r="E2" i="10"/>
  <c r="B7" i="10"/>
  <c r="C2" i="10"/>
  <c r="D2" i="10"/>
  <c r="C3" i="10"/>
  <c r="D3" i="10"/>
  <c r="E3" i="10"/>
  <c r="C4" i="10"/>
  <c r="D4" i="10"/>
  <c r="E4" i="10"/>
  <c r="C5" i="10"/>
  <c r="D5" i="10"/>
  <c r="E5" i="10"/>
  <c r="C6" i="10"/>
  <c r="D6" i="10"/>
  <c r="E6" i="10"/>
  <c r="E7" i="10"/>
  <c r="C7" i="10"/>
  <c r="B9" i="9"/>
  <c r="B3" i="8"/>
  <c r="B15" i="8"/>
  <c r="C3" i="8"/>
  <c r="D3" i="8"/>
  <c r="E3" i="8"/>
  <c r="F3" i="8"/>
  <c r="G3" i="8"/>
  <c r="H3" i="8"/>
  <c r="I3" i="8"/>
  <c r="J3" i="8"/>
  <c r="K3" i="8"/>
  <c r="B4" i="8"/>
  <c r="C4" i="8"/>
  <c r="D4" i="8"/>
  <c r="E4" i="8"/>
  <c r="F4" i="8"/>
  <c r="G4" i="8"/>
  <c r="H4" i="8"/>
  <c r="I4" i="8"/>
  <c r="J4" i="8"/>
  <c r="K4" i="8"/>
  <c r="B5" i="8"/>
  <c r="C5" i="8"/>
  <c r="D5" i="8"/>
  <c r="E5" i="8"/>
  <c r="F5" i="8"/>
  <c r="G5" i="8"/>
  <c r="H5" i="8"/>
  <c r="I5" i="8"/>
  <c r="J5" i="8"/>
  <c r="K5" i="8"/>
  <c r="B6" i="8"/>
  <c r="C6" i="8"/>
  <c r="D6" i="8"/>
  <c r="E6" i="8"/>
  <c r="F6" i="8"/>
  <c r="G6" i="8"/>
  <c r="H6" i="8"/>
  <c r="I6" i="8"/>
  <c r="J6" i="8"/>
  <c r="K6" i="8"/>
  <c r="B7" i="8"/>
  <c r="C7" i="8"/>
  <c r="D7" i="8"/>
  <c r="E7" i="8"/>
  <c r="F7" i="8"/>
  <c r="G7" i="8"/>
  <c r="H7" i="8"/>
  <c r="I7" i="8"/>
  <c r="J7" i="8"/>
  <c r="K7" i="8"/>
  <c r="B8" i="8"/>
  <c r="C8" i="8"/>
  <c r="D8" i="8"/>
  <c r="E8" i="8"/>
  <c r="F8" i="8"/>
  <c r="G8" i="8"/>
  <c r="H8" i="8"/>
  <c r="I8" i="8"/>
  <c r="J8" i="8"/>
  <c r="K8" i="8"/>
  <c r="B9" i="8"/>
  <c r="C9" i="8"/>
  <c r="D9" i="8"/>
  <c r="E9" i="8"/>
  <c r="F9" i="8"/>
  <c r="G9" i="8"/>
  <c r="H9" i="8"/>
  <c r="I9" i="8"/>
  <c r="J9" i="8"/>
  <c r="K9" i="8"/>
  <c r="B10" i="8"/>
  <c r="C10" i="8"/>
  <c r="D10" i="8"/>
  <c r="E10" i="8"/>
  <c r="F10" i="8"/>
  <c r="G10" i="8"/>
  <c r="H10" i="8"/>
  <c r="I10" i="8"/>
  <c r="J10" i="8"/>
  <c r="K10" i="8"/>
  <c r="B11" i="8"/>
  <c r="C11" i="8"/>
  <c r="D11" i="8"/>
  <c r="E11" i="8"/>
  <c r="F11" i="8"/>
  <c r="G11" i="8"/>
  <c r="H11" i="8"/>
  <c r="I11" i="8"/>
  <c r="J11" i="8"/>
  <c r="K11" i="8"/>
  <c r="C12" i="8"/>
  <c r="D12" i="8"/>
  <c r="E12" i="8"/>
  <c r="F12" i="8"/>
  <c r="G12" i="8"/>
  <c r="H12" i="8"/>
  <c r="I12" i="8"/>
  <c r="J12" i="8"/>
  <c r="K12" i="8"/>
  <c r="C15" i="8"/>
  <c r="D15" i="8"/>
  <c r="E15" i="8"/>
  <c r="F15" i="8"/>
  <c r="G15" i="8"/>
  <c r="H15" i="8"/>
  <c r="I15" i="8"/>
  <c r="J15" i="8"/>
  <c r="K15" i="8"/>
  <c r="B16" i="8"/>
  <c r="C16" i="8"/>
  <c r="D16" i="8"/>
  <c r="E16" i="8"/>
  <c r="F16" i="8"/>
  <c r="G16" i="8"/>
  <c r="H16" i="8"/>
  <c r="I16" i="8"/>
  <c r="J16" i="8"/>
  <c r="K16" i="8"/>
  <c r="B17" i="8"/>
  <c r="C17" i="8"/>
  <c r="D17" i="8"/>
  <c r="E17" i="8"/>
  <c r="F17" i="8"/>
  <c r="G17" i="8"/>
  <c r="H17" i="8"/>
  <c r="I17" i="8"/>
  <c r="J17" i="8"/>
  <c r="K17" i="8"/>
  <c r="B18" i="8"/>
  <c r="C18" i="8"/>
  <c r="D18" i="8"/>
  <c r="E18" i="8"/>
  <c r="F18" i="8"/>
  <c r="G18" i="8"/>
  <c r="H18" i="8"/>
  <c r="I18" i="8"/>
  <c r="J18" i="8"/>
  <c r="K18" i="8"/>
  <c r="B19" i="8"/>
  <c r="C19" i="8"/>
  <c r="D19" i="8"/>
  <c r="E19" i="8"/>
  <c r="F19" i="8"/>
  <c r="G19" i="8"/>
  <c r="H19" i="8"/>
  <c r="I19" i="8"/>
  <c r="J19" i="8"/>
  <c r="K19" i="8"/>
  <c r="B20" i="8"/>
  <c r="C20" i="8"/>
  <c r="D20" i="8"/>
  <c r="E20" i="8"/>
  <c r="F20" i="8"/>
  <c r="G20" i="8"/>
  <c r="H20" i="8"/>
  <c r="I20" i="8"/>
  <c r="J20" i="8"/>
  <c r="K20" i="8"/>
  <c r="B21" i="8"/>
  <c r="C21" i="8"/>
  <c r="D21" i="8"/>
  <c r="E21" i="8"/>
  <c r="F21" i="8"/>
  <c r="G21" i="8"/>
  <c r="H21" i="8"/>
  <c r="I21" i="8"/>
  <c r="J21" i="8"/>
  <c r="K21" i="8"/>
  <c r="B22" i="8"/>
  <c r="C22" i="8"/>
  <c r="D22" i="8"/>
  <c r="E22" i="8"/>
  <c r="F22" i="8"/>
  <c r="G22" i="8"/>
  <c r="H22" i="8"/>
  <c r="I22" i="8"/>
  <c r="J22" i="8"/>
  <c r="K22" i="8"/>
  <c r="B23" i="8"/>
  <c r="C23" i="8"/>
  <c r="D23" i="8"/>
  <c r="E23" i="8"/>
  <c r="F23" i="8"/>
  <c r="G23" i="8"/>
  <c r="H23" i="8"/>
  <c r="I23" i="8"/>
  <c r="J23" i="8"/>
  <c r="K23" i="8"/>
  <c r="B24" i="8"/>
  <c r="C24" i="8"/>
  <c r="D24" i="8"/>
  <c r="E24" i="8"/>
  <c r="F24" i="8"/>
  <c r="G24" i="8"/>
  <c r="H24" i="8"/>
  <c r="I24" i="8"/>
  <c r="J24" i="8"/>
  <c r="K24" i="8"/>
  <c r="B27" i="8" a="1"/>
  <c r="B27" i="8"/>
  <c r="B3" i="7"/>
  <c r="B9" i="7"/>
  <c r="C3" i="7"/>
  <c r="D3" i="7"/>
  <c r="E3" i="7"/>
  <c r="B4" i="7"/>
  <c r="C4" i="7"/>
  <c r="D4" i="7"/>
  <c r="E4" i="7"/>
  <c r="B5" i="7"/>
  <c r="C5" i="7"/>
  <c r="D5" i="7"/>
  <c r="E5" i="7"/>
  <c r="B6" i="7"/>
  <c r="C6" i="7"/>
  <c r="D6" i="7"/>
  <c r="E6" i="7"/>
  <c r="C9" i="7"/>
  <c r="D9" i="7"/>
  <c r="E9" i="7"/>
  <c r="B10" i="7"/>
  <c r="C10" i="7"/>
  <c r="D10" i="7"/>
  <c r="E10" i="7"/>
  <c r="B11" i="7"/>
  <c r="C11" i="7"/>
  <c r="D11" i="7"/>
  <c r="E11" i="7"/>
  <c r="C12" i="7"/>
  <c r="D12" i="7"/>
  <c r="E12" i="7"/>
  <c r="B15" i="7" a="1"/>
  <c r="B15" i="7"/>
  <c r="L12" i="6"/>
  <c r="E12" i="6"/>
  <c r="D12" i="6"/>
  <c r="C12" i="6"/>
  <c r="B27" i="3" a="1"/>
  <c r="B27" i="3"/>
  <c r="E10" i="6"/>
  <c r="B15" i="2" a="1"/>
  <c r="B15" i="2"/>
  <c r="D10" i="6"/>
  <c r="C10" i="6"/>
  <c r="G6" i="6"/>
  <c r="B3" i="6"/>
  <c r="E7" i="5"/>
  <c r="E4" i="5"/>
  <c r="E3" i="5"/>
  <c r="E2" i="5"/>
  <c r="D2" i="5"/>
  <c r="C2" i="5"/>
  <c r="B7" i="5"/>
  <c r="C3" i="5"/>
  <c r="D3" i="5"/>
  <c r="C4" i="5"/>
  <c r="D4" i="5"/>
  <c r="C5" i="5"/>
  <c r="D5" i="5"/>
  <c r="E5" i="5"/>
  <c r="C6" i="5"/>
  <c r="D6" i="5"/>
  <c r="E6" i="5"/>
  <c r="B9" i="4"/>
  <c r="B3" i="3"/>
  <c r="C3" i="3"/>
  <c r="D3" i="3"/>
  <c r="E3" i="3"/>
  <c r="F3" i="3"/>
  <c r="G3" i="3"/>
  <c r="H3" i="3"/>
  <c r="I3" i="3"/>
  <c r="J3" i="3"/>
  <c r="K3" i="3"/>
  <c r="B4" i="3"/>
  <c r="C4" i="3"/>
  <c r="D4" i="3"/>
  <c r="E4" i="3"/>
  <c r="F4" i="3"/>
  <c r="G4" i="3"/>
  <c r="H4" i="3"/>
  <c r="I4" i="3"/>
  <c r="J4" i="3"/>
  <c r="K4" i="3"/>
  <c r="B5" i="3"/>
  <c r="C5" i="3"/>
  <c r="D5" i="3"/>
  <c r="E5" i="3"/>
  <c r="F5" i="3"/>
  <c r="G5" i="3"/>
  <c r="H5" i="3"/>
  <c r="I5" i="3"/>
  <c r="J5" i="3"/>
  <c r="K5" i="3"/>
  <c r="B6" i="3"/>
  <c r="C6" i="3"/>
  <c r="D6" i="3"/>
  <c r="E6" i="3"/>
  <c r="F6" i="3"/>
  <c r="G6" i="3"/>
  <c r="H6" i="3"/>
  <c r="I6" i="3"/>
  <c r="J6" i="3"/>
  <c r="K6" i="3"/>
  <c r="B7" i="3"/>
  <c r="C7" i="3"/>
  <c r="D7" i="3"/>
  <c r="E7" i="3"/>
  <c r="F7" i="3"/>
  <c r="G7" i="3"/>
  <c r="H7" i="3"/>
  <c r="I7" i="3"/>
  <c r="J7" i="3"/>
  <c r="K7" i="3"/>
  <c r="B8" i="3"/>
  <c r="C8" i="3"/>
  <c r="D8" i="3"/>
  <c r="E8" i="3"/>
  <c r="F8" i="3"/>
  <c r="G8" i="3"/>
  <c r="H8" i="3"/>
  <c r="I8" i="3"/>
  <c r="J8" i="3"/>
  <c r="K8" i="3"/>
  <c r="B9" i="3"/>
  <c r="C9" i="3"/>
  <c r="D9" i="3"/>
  <c r="E9" i="3"/>
  <c r="F9" i="3"/>
  <c r="G9" i="3"/>
  <c r="H9" i="3"/>
  <c r="I9" i="3"/>
  <c r="J9" i="3"/>
  <c r="K9" i="3"/>
  <c r="B10" i="3"/>
  <c r="C10" i="3"/>
  <c r="D10" i="3"/>
  <c r="E10" i="3"/>
  <c r="F10" i="3"/>
  <c r="G10" i="3"/>
  <c r="H10" i="3"/>
  <c r="I10" i="3"/>
  <c r="J10" i="3"/>
  <c r="K10" i="3"/>
  <c r="B11" i="3"/>
  <c r="C11" i="3"/>
  <c r="D11" i="3"/>
  <c r="E11" i="3"/>
  <c r="F11" i="3"/>
  <c r="G11" i="3"/>
  <c r="H11" i="3"/>
  <c r="I11" i="3"/>
  <c r="J11" i="3"/>
  <c r="K11" i="3"/>
  <c r="B12" i="3"/>
  <c r="C12" i="3"/>
  <c r="D12" i="3"/>
  <c r="E12" i="3"/>
  <c r="F12" i="3"/>
  <c r="G12" i="3"/>
  <c r="H12" i="3"/>
  <c r="I12" i="3"/>
  <c r="J12" i="3"/>
  <c r="K12" i="3"/>
  <c r="D10" i="1"/>
  <c r="C7" i="5"/>
  <c r="D12" i="1"/>
  <c r="E12" i="1"/>
  <c r="C12" i="1"/>
  <c r="E10" i="1"/>
  <c r="C10" i="1"/>
  <c r="B16" i="3"/>
  <c r="C16" i="3"/>
  <c r="D16" i="3"/>
  <c r="E16" i="3"/>
  <c r="F16" i="3"/>
  <c r="G16" i="3"/>
  <c r="H16" i="3"/>
  <c r="I16" i="3"/>
  <c r="J16" i="3"/>
  <c r="K16" i="3"/>
  <c r="B17" i="3"/>
  <c r="C17" i="3"/>
  <c r="D17" i="3"/>
  <c r="E17" i="3"/>
  <c r="F17" i="3"/>
  <c r="G17" i="3"/>
  <c r="H17" i="3"/>
  <c r="I17" i="3"/>
  <c r="J17" i="3"/>
  <c r="K17" i="3"/>
  <c r="B18" i="3"/>
  <c r="C18" i="3"/>
  <c r="D18" i="3"/>
  <c r="E18" i="3"/>
  <c r="F18" i="3"/>
  <c r="G18" i="3"/>
  <c r="H18" i="3"/>
  <c r="I18" i="3"/>
  <c r="J18" i="3"/>
  <c r="K18" i="3"/>
  <c r="B19" i="3"/>
  <c r="C19" i="3"/>
  <c r="D19" i="3"/>
  <c r="E19" i="3"/>
  <c r="F19" i="3"/>
  <c r="G19" i="3"/>
  <c r="H19" i="3"/>
  <c r="I19" i="3"/>
  <c r="J19" i="3"/>
  <c r="K19" i="3"/>
  <c r="B20" i="3"/>
  <c r="C20" i="3"/>
  <c r="D20" i="3"/>
  <c r="E20" i="3"/>
  <c r="F20" i="3"/>
  <c r="G20" i="3"/>
  <c r="H20" i="3"/>
  <c r="I20" i="3"/>
  <c r="J20" i="3"/>
  <c r="K20" i="3"/>
  <c r="B21" i="3"/>
  <c r="C21" i="3"/>
  <c r="D21" i="3"/>
  <c r="E21" i="3"/>
  <c r="F21" i="3"/>
  <c r="G21" i="3"/>
  <c r="H21" i="3"/>
  <c r="I21" i="3"/>
  <c r="J21" i="3"/>
  <c r="K21" i="3"/>
  <c r="B22" i="3"/>
  <c r="C22" i="3"/>
  <c r="D22" i="3"/>
  <c r="E22" i="3"/>
  <c r="F22" i="3"/>
  <c r="G22" i="3"/>
  <c r="H22" i="3"/>
  <c r="I22" i="3"/>
  <c r="J22" i="3"/>
  <c r="K22" i="3"/>
  <c r="B23" i="3"/>
  <c r="C23" i="3"/>
  <c r="D23" i="3"/>
  <c r="E23" i="3"/>
  <c r="F23" i="3"/>
  <c r="G23" i="3"/>
  <c r="H23" i="3"/>
  <c r="I23" i="3"/>
  <c r="J23" i="3"/>
  <c r="K23" i="3"/>
  <c r="B24" i="3"/>
  <c r="C24" i="3"/>
  <c r="D24" i="3"/>
  <c r="E24" i="3"/>
  <c r="F24" i="3"/>
  <c r="G24" i="3"/>
  <c r="H24" i="3"/>
  <c r="I24" i="3"/>
  <c r="J24" i="3"/>
  <c r="K24" i="3"/>
  <c r="C15" i="3"/>
  <c r="D15" i="3"/>
  <c r="E15" i="3"/>
  <c r="F15" i="3"/>
  <c r="G15" i="3"/>
  <c r="H15" i="3"/>
  <c r="I15" i="3"/>
  <c r="J15" i="3"/>
  <c r="K15" i="3"/>
  <c r="B15" i="3"/>
  <c r="B10" i="2"/>
  <c r="C10" i="2"/>
  <c r="D10" i="2"/>
  <c r="E10" i="2"/>
  <c r="B11" i="2"/>
  <c r="C11" i="2"/>
  <c r="D11" i="2"/>
  <c r="E11" i="2"/>
  <c r="B12" i="2"/>
  <c r="C12" i="2"/>
  <c r="D12" i="2"/>
  <c r="E12" i="2"/>
  <c r="C9" i="2"/>
  <c r="D9" i="2"/>
  <c r="E9" i="2"/>
  <c r="B9" i="2"/>
  <c r="B4" i="2"/>
  <c r="C4" i="2"/>
  <c r="D4" i="2"/>
  <c r="E4" i="2"/>
  <c r="B5" i="2"/>
  <c r="C5" i="2"/>
  <c r="D5" i="2"/>
  <c r="E5" i="2"/>
  <c r="B6" i="2"/>
  <c r="C6" i="2"/>
  <c r="D6" i="2"/>
  <c r="E6" i="2"/>
  <c r="C3" i="2"/>
  <c r="D3" i="2"/>
  <c r="E3" i="2"/>
  <c r="B3" i="2"/>
  <c r="B3" i="1"/>
  <c r="G6" i="1"/>
  <c r="L12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<sst xmlns="http://schemas.openxmlformats.org/spreadsheetml/2006/main" count="154" uniqueCount="49">
  <si>
    <t xml:space="preserve"> </t>
  </si>
  <si>
    <t>Exposition</t>
  </si>
  <si>
    <t>Rendement</t>
  </si>
  <si>
    <t>Écart-type 
Rendement</t>
  </si>
  <si>
    <t>T</t>
  </si>
  <si>
    <t>Portefeuille B</t>
  </si>
  <si>
    <t>RhoB</t>
  </si>
  <si>
    <t>SigmaB</t>
  </si>
  <si>
    <t>SigmaC</t>
  </si>
  <si>
    <t>RhoC</t>
  </si>
  <si>
    <t>MatriceC</t>
  </si>
  <si>
    <t>Portefeuille C</t>
  </si>
  <si>
    <t>MatriceB</t>
  </si>
  <si>
    <t>Port. A</t>
  </si>
  <si>
    <t>Port. B</t>
  </si>
  <si>
    <t>Port. C</t>
  </si>
  <si>
    <t># Éléments</t>
  </si>
  <si>
    <t>Écart-type</t>
  </si>
  <si>
    <t>1 / Racine(#)</t>
  </si>
  <si>
    <t>PlageA</t>
  </si>
  <si>
    <t>PlageB</t>
  </si>
  <si>
    <t>Corrélation</t>
  </si>
  <si>
    <t>=COEFFICIENT.CORRELATION(A2:A7,B2:B7)</t>
  </si>
  <si>
    <t>Port A</t>
  </si>
  <si>
    <t>Port B</t>
  </si>
  <si>
    <t>Port C</t>
  </si>
  <si>
    <t>Port D</t>
  </si>
  <si>
    <t>Port E</t>
  </si>
  <si>
    <t>Port F</t>
  </si>
  <si>
    <t>Secteur</t>
  </si>
  <si>
    <t>A</t>
  </si>
  <si>
    <t>B</t>
  </si>
  <si>
    <t>C</t>
  </si>
  <si>
    <t>D</t>
  </si>
  <si>
    <t>E</t>
  </si>
  <si>
    <t>%</t>
  </si>
  <si>
    <t>*100</t>
  </si>
  <si>
    <t>HHI</t>
  </si>
  <si>
    <t>Exposure</t>
  </si>
  <si>
    <t>Return</t>
  </si>
  <si>
    <t>SD of Return</t>
  </si>
  <si>
    <t># Constituents</t>
  </si>
  <si>
    <t>Stand. Dev.</t>
  </si>
  <si>
    <t>1 / square root (#)</t>
  </si>
  <si>
    <t>Correlation</t>
  </si>
  <si>
    <t>=CORRELATION(A2:A7,B2:B7)</t>
  </si>
  <si>
    <t>RangeB</t>
  </si>
  <si>
    <t>Sector</t>
  </si>
  <si>
    <t>=D2^2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</si>
</sst>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6" formatCode="_-* #,##0_-;\-* #,##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5">
    <xf numFmtId="0" fontId="0" fillId="0" borderId="0" xfId="0"/>
    <xf numFmtId="43" fontId="0" fillId="0" borderId="0" xfId="1" applyFont="1"/>
    <xf numFmtId="9" fontId="0" fillId="0" borderId="0" xfId="0" applyNumberFormat="1"/>
    <xf numFmtId="9" fontId="0" fillId="0" borderId="0" xfId="2" applyFont="1"/>
    <xf numFmtId="10" fontId="0" fillId="0" borderId="0" xfId="2" applyNumberFormat="1" applyFont="1"/>
    <xf numFmtId="43" fontId="2" fillId="0" borderId="0" xfId="0" applyNumberFormat="1" applyFont="1"/>
    <xf numFmtId="0" fontId="2" fillId="0" borderId="0" xfId="0" applyFont="1"/>
    <xf numFmtId="166" fontId="0" fillId="0" borderId="0" xfId="1" applyNumberFormat="1" applyFo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0" xfId="0" applyFont="1" applyBorder="1"/>
    <xf numFmtId="0" fontId="2" fillId="0" borderId="5" xfId="0" applyFont="1" applyBorder="1"/>
    <xf numFmtId="43" fontId="2" fillId="0" borderId="0" xfId="1" applyFont="1" applyBorder="1"/>
    <xf numFmtId="43" fontId="2" fillId="0" borderId="5" xfId="1" applyFont="1" applyBorder="1"/>
    <xf numFmtId="0" fontId="2" fillId="0" borderId="6" xfId="0" applyFont="1" applyBorder="1"/>
    <xf numFmtId="0" fontId="2" fillId="0" borderId="7" xfId="0" applyFont="1" applyBorder="1"/>
    <xf numFmtId="43" fontId="2" fillId="0" borderId="7" xfId="1" applyFont="1" applyBorder="1"/>
    <xf numFmtId="43" fontId="2" fillId="0" borderId="8" xfId="1" applyFont="1" applyBorder="1"/>
    <xf numFmtId="0" fontId="2" fillId="0" borderId="0" xfId="0" applyFont="1" applyAlignment="1">
      <alignment wrapText="1"/>
    </xf>
    <xf numFmtId="43" fontId="0" fillId="0" borderId="0" xfId="1" quotePrefix="1" applyFont="1"/>
    <xf numFmtId="166" fontId="2" fillId="0" borderId="0" xfId="1" applyNumberFormat="1" applyFont="1"/>
    <xf numFmtId="166" fontId="0" fillId="0" borderId="0" xfId="1" quotePrefix="1" applyNumberFormat="1" applyFont="1"/>
    <xf numFmtId="0" fontId="0" fillId="0" borderId="0" xfId="0" quotePrefix="1"/>
  </cellXfs>
  <cellStyles count="3">
    <cellStyle name="Milliers" xfId="1" builtinId="3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eetMetadata" Target="metadata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AB7DD4-CAB1-46AA-9565-DEEA73B8E4BD}">
  <sheetPr>
    <tabColor rgb="FF00B0F0"/>
  </sheetPr>
  <dimension ref="A1:F7"/>
  <sheetViews>
    <sheetView tabSelected="1" zoomScale="385" zoomScaleNormal="385" workbookViewId="0">
      <selection activeCell="A9" sqref="A9"/>
    </sheetView>
  </sheetViews>
  <sheetFormatPr baseColWidth="10" defaultRowHeight="15" x14ac:dyDescent="0.25"/>
  <sheetData>
    <row r="1" spans="1:6" x14ac:dyDescent="0.25">
      <c r="A1" s="6" t="s">
        <v>47</v>
      </c>
      <c r="B1" s="6"/>
      <c r="C1" s="6" t="s">
        <v>35</v>
      </c>
      <c r="D1" s="6" t="s">
        <v>36</v>
      </c>
      <c r="E1" s="6" t="s">
        <v>37</v>
      </c>
    </row>
    <row r="2" spans="1:6" x14ac:dyDescent="0.25">
      <c r="A2" t="s">
        <v>30</v>
      </c>
      <c r="B2" s="1">
        <v>2000</v>
      </c>
      <c r="C2" s="2">
        <f>B2/$B$7</f>
        <v>0.2</v>
      </c>
      <c r="D2">
        <f>C2*100</f>
        <v>20</v>
      </c>
      <c r="E2" s="23">
        <f>D2^2</f>
        <v>400</v>
      </c>
      <c r="F2" s="23" t="s">
        <v>48</v>
      </c>
    </row>
    <row r="3" spans="1:6" x14ac:dyDescent="0.25">
      <c r="A3" t="s">
        <v>31</v>
      </c>
      <c r="B3" s="1">
        <v>3000</v>
      </c>
      <c r="C3" s="2">
        <f t="shared" ref="C3:C7" si="0">B3/$B$7</f>
        <v>0.3</v>
      </c>
      <c r="D3">
        <f t="shared" ref="D3:D6" si="1">C3*100</f>
        <v>30</v>
      </c>
      <c r="E3" s="7">
        <f>D3^2</f>
        <v>900</v>
      </c>
    </row>
    <row r="4" spans="1:6" x14ac:dyDescent="0.25">
      <c r="A4" t="s">
        <v>32</v>
      </c>
      <c r="B4" s="1">
        <v>2000</v>
      </c>
      <c r="C4" s="2">
        <f t="shared" si="0"/>
        <v>0.2</v>
      </c>
      <c r="D4">
        <f t="shared" si="1"/>
        <v>20</v>
      </c>
      <c r="E4" s="7">
        <f>D4^2</f>
        <v>400</v>
      </c>
    </row>
    <row r="5" spans="1:6" x14ac:dyDescent="0.25">
      <c r="A5" t="s">
        <v>33</v>
      </c>
      <c r="B5" s="1">
        <v>1000</v>
      </c>
      <c r="C5" s="2">
        <f t="shared" si="0"/>
        <v>0.1</v>
      </c>
      <c r="D5">
        <f t="shared" si="1"/>
        <v>10</v>
      </c>
      <c r="E5" s="7">
        <f t="shared" ref="E5:E6" si="2">D5^2</f>
        <v>100</v>
      </c>
    </row>
    <row r="6" spans="1:6" x14ac:dyDescent="0.25">
      <c r="A6" t="s">
        <v>34</v>
      </c>
      <c r="B6" s="1">
        <v>2000</v>
      </c>
      <c r="C6" s="2">
        <f t="shared" si="0"/>
        <v>0.2</v>
      </c>
      <c r="D6">
        <f t="shared" si="1"/>
        <v>20</v>
      </c>
      <c r="E6" s="7">
        <f t="shared" si="2"/>
        <v>400</v>
      </c>
    </row>
    <row r="7" spans="1:6" x14ac:dyDescent="0.25">
      <c r="B7" s="1">
        <f>SUM(B2:B6)</f>
        <v>10000</v>
      </c>
      <c r="C7" s="2">
        <f t="shared" si="0"/>
        <v>1</v>
      </c>
      <c r="E7" s="22">
        <f>SUM(E2:E6)</f>
        <v>2200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FDB4A4-79D6-4859-82C5-02419F9CDAB8}">
  <sheetPr>
    <tabColor rgb="FF92D050"/>
  </sheetPr>
  <dimension ref="A1:N25"/>
  <sheetViews>
    <sheetView zoomScale="85" zoomScaleNormal="85" workbookViewId="0">
      <selection activeCell="A9" sqref="A9"/>
    </sheetView>
  </sheetViews>
  <sheetFormatPr baseColWidth="10" defaultRowHeight="15" x14ac:dyDescent="0.25"/>
  <sheetData>
    <row r="1" spans="1:14" x14ac:dyDescent="0.25">
      <c r="A1" t="s">
        <v>47</v>
      </c>
      <c r="B1" t="s">
        <v>46</v>
      </c>
      <c r="H1" t="s">
        <v>23</v>
      </c>
      <c r="I1" t="s">
        <v>24</v>
      </c>
      <c r="J1" t="s">
        <v>25</v>
      </c>
      <c r="K1" t="s">
        <v>26</v>
      </c>
      <c r="L1" t="s">
        <v>27</v>
      </c>
      <c r="M1" t="s">
        <v>28</v>
      </c>
    </row>
    <row r="2" spans="1:14" x14ac:dyDescent="0.25">
      <c r="A2">
        <v>10</v>
      </c>
      <c r="B2">
        <v>100</v>
      </c>
      <c r="E2" s="24">
        <f>D2^2</f>
        <v>0</v>
      </c>
      <c r="F2" s="24" t="s">
        <v>48</v>
      </c>
      <c r="H2">
        <v>10</v>
      </c>
      <c r="I2">
        <v>100</v>
      </c>
      <c r="J2">
        <v>3</v>
      </c>
      <c r="K2">
        <v>1</v>
      </c>
      <c r="L2">
        <v>2</v>
      </c>
      <c r="M2">
        <v>8</v>
      </c>
    </row>
    <row r="3" spans="1:14" x14ac:dyDescent="0.25">
      <c r="A3">
        <v>8</v>
      </c>
      <c r="B3">
        <v>70</v>
      </c>
      <c r="H3">
        <v>8</v>
      </c>
      <c r="I3">
        <v>70</v>
      </c>
      <c r="J3">
        <v>4</v>
      </c>
      <c r="K3">
        <v>5</v>
      </c>
      <c r="L3">
        <v>3</v>
      </c>
      <c r="M3">
        <v>4</v>
      </c>
    </row>
    <row r="4" spans="1:14" x14ac:dyDescent="0.25">
      <c r="A4">
        <v>5</v>
      </c>
      <c r="B4">
        <v>75</v>
      </c>
      <c r="H4">
        <v>5</v>
      </c>
      <c r="I4">
        <v>75</v>
      </c>
      <c r="J4">
        <v>5</v>
      </c>
      <c r="K4">
        <v>6</v>
      </c>
      <c r="L4">
        <v>3</v>
      </c>
      <c r="M4">
        <v>5</v>
      </c>
    </row>
    <row r="5" spans="1:14" x14ac:dyDescent="0.25">
      <c r="A5">
        <v>4</v>
      </c>
      <c r="B5">
        <v>30</v>
      </c>
      <c r="H5">
        <v>4</v>
      </c>
      <c r="I5">
        <v>30</v>
      </c>
      <c r="J5">
        <v>6</v>
      </c>
      <c r="K5">
        <v>7</v>
      </c>
      <c r="L5">
        <v>6</v>
      </c>
      <c r="M5">
        <v>4</v>
      </c>
    </row>
    <row r="6" spans="1:14" x14ac:dyDescent="0.25">
      <c r="A6">
        <v>2</v>
      </c>
      <c r="B6">
        <v>20</v>
      </c>
      <c r="H6">
        <v>2</v>
      </c>
      <c r="I6">
        <v>20</v>
      </c>
      <c r="J6">
        <v>3</v>
      </c>
      <c r="K6">
        <v>6</v>
      </c>
      <c r="L6">
        <v>6</v>
      </c>
      <c r="M6">
        <v>4</v>
      </c>
    </row>
    <row r="7" spans="1:14" x14ac:dyDescent="0.25">
      <c r="A7">
        <v>2</v>
      </c>
      <c r="B7">
        <v>10</v>
      </c>
      <c r="H7">
        <v>2</v>
      </c>
      <c r="I7">
        <v>10</v>
      </c>
      <c r="J7">
        <v>5</v>
      </c>
      <c r="K7">
        <v>5</v>
      </c>
      <c r="L7">
        <v>6</v>
      </c>
      <c r="M7">
        <v>2</v>
      </c>
    </row>
    <row r="9" spans="1:14" x14ac:dyDescent="0.25">
      <c r="A9" t="s">
        <v>44</v>
      </c>
      <c r="B9" s="21">
        <f>CORREL(A2:A7,B2:B7)</f>
        <v>0.92570653621597898</v>
      </c>
    </row>
    <row r="10" spans="1:14" x14ac:dyDescent="0.25">
      <c r="B10" s="21" t="s">
        <v>45</v>
      </c>
      <c r="I10" t="s">
        <v>23</v>
      </c>
      <c r="J10" t="s">
        <v>24</v>
      </c>
      <c r="K10" t="s">
        <v>25</v>
      </c>
      <c r="L10" t="s">
        <v>26</v>
      </c>
      <c r="M10" t="s">
        <v>27</v>
      </c>
      <c r="N10" t="s">
        <v>28</v>
      </c>
    </row>
    <row r="11" spans="1:14" x14ac:dyDescent="0.25">
      <c r="H11" t="s">
        <v>23</v>
      </c>
      <c r="I11">
        <v>1</v>
      </c>
      <c r="J11">
        <v>0.92570653621597898</v>
      </c>
      <c r="K11">
        <v>-0.37256041366421772</v>
      </c>
      <c r="L11">
        <v>-0.73328814244920826</v>
      </c>
      <c r="M11">
        <v>-0.90322832250333651</v>
      </c>
      <c r="N11">
        <v>0.7944542063876785</v>
      </c>
    </row>
    <row r="12" spans="1:14" x14ac:dyDescent="0.25">
      <c r="H12" t="s">
        <v>24</v>
      </c>
      <c r="I12">
        <v>0.92570653621597898</v>
      </c>
      <c r="J12">
        <v>1</v>
      </c>
      <c r="K12">
        <v>-0.35331344934365283</v>
      </c>
      <c r="L12">
        <v>-0.65186707429935553</v>
      </c>
      <c r="M12">
        <v>-0.97919249914501982</v>
      </c>
      <c r="N12">
        <v>0.85489420820536732</v>
      </c>
    </row>
    <row r="13" spans="1:14" x14ac:dyDescent="0.25">
      <c r="H13" t="s">
        <v>25</v>
      </c>
      <c r="I13">
        <v>-0.37256041366421772</v>
      </c>
      <c r="J13">
        <v>-0.35331344934365283</v>
      </c>
      <c r="K13">
        <v>1</v>
      </c>
      <c r="L13">
        <v>0.62983665729777349</v>
      </c>
      <c r="M13">
        <v>0.3843530573929036</v>
      </c>
      <c r="N13">
        <v>-0.50174520600425465</v>
      </c>
    </row>
    <row r="14" spans="1:14" x14ac:dyDescent="0.25">
      <c r="H14" t="s">
        <v>26</v>
      </c>
      <c r="I14">
        <v>-0.73328814244920826</v>
      </c>
      <c r="J14">
        <v>-0.65186707429935553</v>
      </c>
      <c r="K14">
        <v>0.62983665729777349</v>
      </c>
      <c r="L14">
        <v>1</v>
      </c>
      <c r="M14">
        <v>0.66571902344894585</v>
      </c>
      <c r="N14">
        <v>-0.7242068243779014</v>
      </c>
    </row>
    <row r="15" spans="1:14" x14ac:dyDescent="0.25">
      <c r="H15" t="s">
        <v>27</v>
      </c>
      <c r="I15">
        <v>-0.90322832250333651</v>
      </c>
      <c r="J15">
        <v>-0.97919249914501982</v>
      </c>
      <c r="K15">
        <v>0.3843530573929036</v>
      </c>
      <c r="L15">
        <v>0.66571902344894585</v>
      </c>
      <c r="M15">
        <v>1</v>
      </c>
      <c r="N15">
        <v>-0.76149961050858972</v>
      </c>
    </row>
    <row r="16" spans="1:14" x14ac:dyDescent="0.25">
      <c r="H16" t="s">
        <v>28</v>
      </c>
      <c r="I16">
        <v>0.7944542063876785</v>
      </c>
      <c r="J16">
        <v>0.85489420820536732</v>
      </c>
      <c r="K16">
        <v>-0.50174520600425465</v>
      </c>
      <c r="L16">
        <v>-0.7242068243779014</v>
      </c>
      <c r="M16">
        <v>-0.76149961050858972</v>
      </c>
      <c r="N16">
        <v>1</v>
      </c>
    </row>
    <row r="19" spans="8:14" x14ac:dyDescent="0.25">
      <c r="I19" t="s">
        <v>23</v>
      </c>
      <c r="J19" t="s">
        <v>24</v>
      </c>
      <c r="K19" t="s">
        <v>25</v>
      </c>
      <c r="L19" t="s">
        <v>26</v>
      </c>
      <c r="M19" t="s">
        <v>27</v>
      </c>
      <c r="N19" t="s">
        <v>28</v>
      </c>
    </row>
    <row r="20" spans="8:14" x14ac:dyDescent="0.25">
      <c r="H20" t="s">
        <v>23</v>
      </c>
      <c r="I20">
        <v>1</v>
      </c>
      <c r="J20">
        <v>0.92570653621597898</v>
      </c>
      <c r="K20">
        <v>-0.37256041366421772</v>
      </c>
      <c r="L20">
        <v>-0.73328814244920826</v>
      </c>
      <c r="M20">
        <v>-0.90322832250333651</v>
      </c>
      <c r="N20">
        <v>0.7944542063876785</v>
      </c>
    </row>
    <row r="21" spans="8:14" x14ac:dyDescent="0.25">
      <c r="H21" t="s">
        <v>24</v>
      </c>
      <c r="J21">
        <v>1</v>
      </c>
      <c r="K21">
        <v>-0.35331344934365283</v>
      </c>
      <c r="L21">
        <v>-0.65186707429935553</v>
      </c>
      <c r="M21">
        <v>-0.97919249914501982</v>
      </c>
      <c r="N21">
        <v>0.85489420820536732</v>
      </c>
    </row>
    <row r="22" spans="8:14" x14ac:dyDescent="0.25">
      <c r="H22" t="s">
        <v>25</v>
      </c>
      <c r="K22">
        <v>1</v>
      </c>
      <c r="L22">
        <v>0.62983665729777349</v>
      </c>
      <c r="M22">
        <v>0.3843530573929036</v>
      </c>
      <c r="N22">
        <v>-0.50174520600425465</v>
      </c>
    </row>
    <row r="23" spans="8:14" x14ac:dyDescent="0.25">
      <c r="H23" t="s">
        <v>26</v>
      </c>
      <c r="L23">
        <v>1</v>
      </c>
      <c r="M23">
        <v>0.66571902344894585</v>
      </c>
      <c r="N23">
        <v>-0.7242068243779014</v>
      </c>
    </row>
    <row r="24" spans="8:14" x14ac:dyDescent="0.25">
      <c r="H24" t="s">
        <v>27</v>
      </c>
      <c r="M24">
        <v>1</v>
      </c>
      <c r="N24">
        <v>-0.76149961050858972</v>
      </c>
    </row>
    <row r="25" spans="8:14" x14ac:dyDescent="0.25">
      <c r="H25" t="s">
        <v>28</v>
      </c>
      <c r="N25">
        <v>1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4F5550-CF17-4135-A007-1170BA4D709D}">
  <sheetPr>
    <tabColor rgb="FFFF0000"/>
  </sheetPr>
  <dimension ref="A1:K36"/>
  <sheetViews>
    <sheetView zoomScaleNormal="100" workbookViewId="0">
      <selection activeCell="A9" sqref="A9"/>
    </sheetView>
  </sheetViews>
  <sheetFormatPr baseColWidth="10" defaultRowHeight="15" x14ac:dyDescent="0.25"/>
  <cols>
    <col min="1" max="1" width="18" customWidth="1"/>
  </cols>
  <sheetData>
    <row r="1" spans="1:11" x14ac:dyDescent="0.25">
      <c r="A1" s="6" t="s">
        <v>47</v>
      </c>
    </row>
    <row r="2" spans="1:11" x14ac:dyDescent="0.25">
      <c r="A2" t="s">
        <v>8</v>
      </c>
      <c r="B2">
        <v>1</v>
      </c>
      <c r="C2">
        <v>2</v>
      </c>
      <c r="D2">
        <v>3</v>
      </c>
      <c r="E2" s="24">
        <f>D2^2</f>
        <v>9</v>
      </c>
      <c r="F2" s="24" t="s">
        <v>48</v>
      </c>
      <c r="G2">
        <v>6</v>
      </c>
      <c r="H2">
        <v>7</v>
      </c>
      <c r="I2">
        <v>8</v>
      </c>
      <c r="J2">
        <v>9</v>
      </c>
      <c r="K2">
        <v>10</v>
      </c>
    </row>
    <row r="3" spans="1:11" x14ac:dyDescent="0.25">
      <c r="A3">
        <v>1</v>
      </c>
      <c r="B3">
        <f>IF(COLUMN()=(ROW())-1,'FR-AperçuEffetPortefeuille'!$L2*'FR-AperçuEffetPortefeuille'!$N2,0)</f>
        <v>100</v>
      </c>
      <c r="C3">
        <f>IF(COLUMN()=(ROW())-1,'FR-AperçuEffetPortefeuille'!$L2*'FR-AperçuEffetPortefeuille'!$N2,0)</f>
        <v>0</v>
      </c>
      <c r="D3">
        <f>IF(COLUMN()=(ROW())-1,'FR-AperçuEffetPortefeuille'!$L2*'FR-AperçuEffetPortefeuille'!$N2,0)</f>
        <v>0</v>
      </c>
      <c r="E3">
        <f>IF(COLUMN()=(ROW())-1,'FR-AperçuEffetPortefeuille'!$L2*'FR-AperçuEffetPortefeuille'!$N2,0)</f>
        <v>0</v>
      </c>
      <c r="F3">
        <f>IF(COLUMN()=(ROW())-1,'FR-AperçuEffetPortefeuille'!$L2*'FR-AperçuEffetPortefeuille'!$N2,0)</f>
        <v>0</v>
      </c>
      <c r="G3">
        <f>IF(COLUMN()=(ROW())-1,'FR-AperçuEffetPortefeuille'!$L2*'FR-AperçuEffetPortefeuille'!$N2,0)</f>
        <v>0</v>
      </c>
      <c r="H3">
        <f>IF(COLUMN()=(ROW())-1,'FR-AperçuEffetPortefeuille'!$L2*'FR-AperçuEffetPortefeuille'!$N2,0)</f>
        <v>0</v>
      </c>
      <c r="I3">
        <f>IF(COLUMN()=(ROW())-1,'FR-AperçuEffetPortefeuille'!$L2*'FR-AperçuEffetPortefeuille'!$N2,0)</f>
        <v>0</v>
      </c>
      <c r="J3">
        <f>IF(COLUMN()=(ROW())-1,'FR-AperçuEffetPortefeuille'!$L2*'FR-AperçuEffetPortefeuille'!$N2,0)</f>
        <v>0</v>
      </c>
      <c r="K3">
        <f>IF(COLUMN()=(ROW())-1,'FR-AperçuEffetPortefeuille'!$L2*'FR-AperçuEffetPortefeuille'!$N2,0)</f>
        <v>0</v>
      </c>
    </row>
    <row r="4" spans="1:11" x14ac:dyDescent="0.25">
      <c r="A4">
        <v>2</v>
      </c>
      <c r="B4">
        <f>IF(COLUMN()=(ROW())-1,'FR-AperçuEffetPortefeuille'!$L3*'FR-AperçuEffetPortefeuille'!$N3,0)</f>
        <v>0</v>
      </c>
      <c r="C4">
        <f>IF(COLUMN()=(ROW())-1,'FR-AperçuEffetPortefeuille'!$L3*'FR-AperçuEffetPortefeuille'!$N3,0)</f>
        <v>100</v>
      </c>
      <c r="D4">
        <f>IF(COLUMN()=(ROW())-1,'FR-AperçuEffetPortefeuille'!$L3*'FR-AperçuEffetPortefeuille'!$N3,0)</f>
        <v>0</v>
      </c>
      <c r="E4">
        <f>IF(COLUMN()=(ROW())-1,'FR-AperçuEffetPortefeuille'!$L3*'FR-AperçuEffetPortefeuille'!$N3,0)</f>
        <v>0</v>
      </c>
      <c r="F4">
        <f>IF(COLUMN()=(ROW())-1,'FR-AperçuEffetPortefeuille'!$L3*'FR-AperçuEffetPortefeuille'!$N3,0)</f>
        <v>0</v>
      </c>
      <c r="G4">
        <f>IF(COLUMN()=(ROW())-1,'FR-AperçuEffetPortefeuille'!$L3*'FR-AperçuEffetPortefeuille'!$N3,0)</f>
        <v>0</v>
      </c>
      <c r="H4">
        <f>IF(COLUMN()=(ROW())-1,'FR-AperçuEffetPortefeuille'!$L3*'FR-AperçuEffetPortefeuille'!$N3,0)</f>
        <v>0</v>
      </c>
      <c r="I4">
        <f>IF(COLUMN()=(ROW())-1,'FR-AperçuEffetPortefeuille'!$L3*'FR-AperçuEffetPortefeuille'!$N3,0)</f>
        <v>0</v>
      </c>
      <c r="J4">
        <f>IF(COLUMN()=(ROW())-1,'FR-AperçuEffetPortefeuille'!$L3*'FR-AperçuEffetPortefeuille'!$N3,0)</f>
        <v>0</v>
      </c>
      <c r="K4">
        <f>IF(COLUMN()=(ROW())-1,'FR-AperçuEffetPortefeuille'!$L3*'FR-AperçuEffetPortefeuille'!$N3,0)</f>
        <v>0</v>
      </c>
    </row>
    <row r="5" spans="1:11" x14ac:dyDescent="0.25">
      <c r="A5">
        <v>3</v>
      </c>
      <c r="B5">
        <f>IF(COLUMN()=(ROW())-1,'FR-AperçuEffetPortefeuille'!$L4*'FR-AperçuEffetPortefeuille'!$N4,0)</f>
        <v>0</v>
      </c>
      <c r="C5">
        <f>IF(COLUMN()=(ROW())-1,'FR-AperçuEffetPortefeuille'!$L4*'FR-AperçuEffetPortefeuille'!$N4,0)</f>
        <v>0</v>
      </c>
      <c r="D5">
        <f>IF(COLUMN()=(ROW())-1,'FR-AperçuEffetPortefeuille'!$L4*'FR-AperçuEffetPortefeuille'!$N4,0)</f>
        <v>100</v>
      </c>
      <c r="E5">
        <f>IF(COLUMN()=(ROW())-1,'FR-AperçuEffetPortefeuille'!$L4*'FR-AperçuEffetPortefeuille'!$N4,0)</f>
        <v>0</v>
      </c>
      <c r="F5">
        <f>IF(COLUMN()=(ROW())-1,'FR-AperçuEffetPortefeuille'!$L4*'FR-AperçuEffetPortefeuille'!$N4,0)</f>
        <v>0</v>
      </c>
      <c r="G5">
        <f>IF(COLUMN()=(ROW())-1,'FR-AperçuEffetPortefeuille'!$L4*'FR-AperçuEffetPortefeuille'!$N4,0)</f>
        <v>0</v>
      </c>
      <c r="H5">
        <f>IF(COLUMN()=(ROW())-1,'FR-AperçuEffetPortefeuille'!$L4*'FR-AperçuEffetPortefeuille'!$N4,0)</f>
        <v>0</v>
      </c>
      <c r="I5">
        <f>IF(COLUMN()=(ROW())-1,'FR-AperçuEffetPortefeuille'!$L4*'FR-AperçuEffetPortefeuille'!$N4,0)</f>
        <v>0</v>
      </c>
      <c r="J5">
        <f>IF(COLUMN()=(ROW())-1,'FR-AperçuEffetPortefeuille'!$L4*'FR-AperçuEffetPortefeuille'!$N4,0)</f>
        <v>0</v>
      </c>
      <c r="K5">
        <f>IF(COLUMN()=(ROW())-1,'FR-AperçuEffetPortefeuille'!$L4*'FR-AperçuEffetPortefeuille'!$N4,0)</f>
        <v>0</v>
      </c>
    </row>
    <row r="6" spans="1:11" x14ac:dyDescent="0.25">
      <c r="A6">
        <v>4</v>
      </c>
      <c r="B6">
        <f>IF(COLUMN()=(ROW())-1,'FR-AperçuEffetPortefeuille'!$L5*'FR-AperçuEffetPortefeuille'!$N5,0)</f>
        <v>0</v>
      </c>
      <c r="C6">
        <f>IF(COLUMN()=(ROW())-1,'FR-AperçuEffetPortefeuille'!$L5*'FR-AperçuEffetPortefeuille'!$N5,0)</f>
        <v>0</v>
      </c>
      <c r="D6">
        <f>IF(COLUMN()=(ROW())-1,'FR-AperçuEffetPortefeuille'!$L5*'FR-AperçuEffetPortefeuille'!$N5,0)</f>
        <v>0</v>
      </c>
      <c r="E6">
        <f>IF(COLUMN()=(ROW())-1,'FR-AperçuEffetPortefeuille'!$L5*'FR-AperçuEffetPortefeuille'!$N5,0)</f>
        <v>100</v>
      </c>
      <c r="F6">
        <f>IF(COLUMN()=(ROW())-1,'FR-AperçuEffetPortefeuille'!$L5*'FR-AperçuEffetPortefeuille'!$N5,0)</f>
        <v>0</v>
      </c>
      <c r="G6">
        <f>IF(COLUMN()=(ROW())-1,'FR-AperçuEffetPortefeuille'!$L5*'FR-AperçuEffetPortefeuille'!$N5,0)</f>
        <v>0</v>
      </c>
      <c r="H6">
        <f>IF(COLUMN()=(ROW())-1,'FR-AperçuEffetPortefeuille'!$L5*'FR-AperçuEffetPortefeuille'!$N5,0)</f>
        <v>0</v>
      </c>
      <c r="I6">
        <f>IF(COLUMN()=(ROW())-1,'FR-AperçuEffetPortefeuille'!$L5*'FR-AperçuEffetPortefeuille'!$N5,0)</f>
        <v>0</v>
      </c>
      <c r="J6">
        <f>IF(COLUMN()=(ROW())-1,'FR-AperçuEffetPortefeuille'!$L5*'FR-AperçuEffetPortefeuille'!$N5,0)</f>
        <v>0</v>
      </c>
      <c r="K6">
        <f>IF(COLUMN()=(ROW())-1,'FR-AperçuEffetPortefeuille'!$L5*'FR-AperçuEffetPortefeuille'!$N5,0)</f>
        <v>0</v>
      </c>
    </row>
    <row r="7" spans="1:11" x14ac:dyDescent="0.25">
      <c r="A7">
        <v>5</v>
      </c>
      <c r="B7">
        <f>IF(COLUMN()=(ROW())-1,'FR-AperçuEffetPortefeuille'!$L6*'FR-AperçuEffetPortefeuille'!$N6,0)</f>
        <v>0</v>
      </c>
      <c r="C7">
        <f>IF(COLUMN()=(ROW())-1,'FR-AperçuEffetPortefeuille'!$L6*'FR-AperçuEffetPortefeuille'!$N6,0)</f>
        <v>0</v>
      </c>
      <c r="D7">
        <f>IF(COLUMN()=(ROW())-1,'FR-AperçuEffetPortefeuille'!$L6*'FR-AperçuEffetPortefeuille'!$N6,0)</f>
        <v>0</v>
      </c>
      <c r="E7">
        <f>IF(COLUMN()=(ROW())-1,'FR-AperçuEffetPortefeuille'!$L6*'FR-AperçuEffetPortefeuille'!$N6,0)</f>
        <v>0</v>
      </c>
      <c r="F7">
        <f>IF(COLUMN()=(ROW())-1,'FR-AperçuEffetPortefeuille'!$L6*'FR-AperçuEffetPortefeuille'!$N6,0)</f>
        <v>100</v>
      </c>
      <c r="G7">
        <f>IF(COLUMN()=(ROW())-1,'FR-AperçuEffetPortefeuille'!$L6*'FR-AperçuEffetPortefeuille'!$N6,0)</f>
        <v>0</v>
      </c>
      <c r="H7">
        <f>IF(COLUMN()=(ROW())-1,'FR-AperçuEffetPortefeuille'!$L6*'FR-AperçuEffetPortefeuille'!$N6,0)</f>
        <v>0</v>
      </c>
      <c r="I7">
        <f>IF(COLUMN()=(ROW())-1,'FR-AperçuEffetPortefeuille'!$L6*'FR-AperçuEffetPortefeuille'!$N6,0)</f>
        <v>0</v>
      </c>
      <c r="J7">
        <f>IF(COLUMN()=(ROW())-1,'FR-AperçuEffetPortefeuille'!$L6*'FR-AperçuEffetPortefeuille'!$N6,0)</f>
        <v>0</v>
      </c>
      <c r="K7">
        <f>IF(COLUMN()=(ROW())-1,'FR-AperçuEffetPortefeuille'!$L6*'FR-AperçuEffetPortefeuille'!$N6,0)</f>
        <v>0</v>
      </c>
    </row>
    <row r="8" spans="1:11" x14ac:dyDescent="0.25">
      <c r="A8">
        <v>6</v>
      </c>
      <c r="B8">
        <f>IF(COLUMN()=(ROW())-1,'FR-AperçuEffetPortefeuille'!$L7*'FR-AperçuEffetPortefeuille'!$N7,0)</f>
        <v>0</v>
      </c>
      <c r="C8">
        <f>IF(COLUMN()=(ROW())-1,'FR-AperçuEffetPortefeuille'!$L7*'FR-AperçuEffetPortefeuille'!$N7,0)</f>
        <v>0</v>
      </c>
      <c r="D8">
        <f>IF(COLUMN()=(ROW())-1,'FR-AperçuEffetPortefeuille'!$L7*'FR-AperçuEffetPortefeuille'!$N7,0)</f>
        <v>0</v>
      </c>
      <c r="E8">
        <f>IF(COLUMN()=(ROW())-1,'FR-AperçuEffetPortefeuille'!$L7*'FR-AperçuEffetPortefeuille'!$N7,0)</f>
        <v>0</v>
      </c>
      <c r="F8">
        <f>IF(COLUMN()=(ROW())-1,'FR-AperçuEffetPortefeuille'!$L7*'FR-AperçuEffetPortefeuille'!$N7,0)</f>
        <v>0</v>
      </c>
      <c r="G8">
        <f>IF(COLUMN()=(ROW())-1,'FR-AperçuEffetPortefeuille'!$L7*'FR-AperçuEffetPortefeuille'!$N7,0)</f>
        <v>100</v>
      </c>
      <c r="H8">
        <f>IF(COLUMN()=(ROW())-1,'FR-AperçuEffetPortefeuille'!$L7*'FR-AperçuEffetPortefeuille'!$N7,0)</f>
        <v>0</v>
      </c>
      <c r="I8">
        <f>IF(COLUMN()=(ROW())-1,'FR-AperçuEffetPortefeuille'!$L7*'FR-AperçuEffetPortefeuille'!$N7,0)</f>
        <v>0</v>
      </c>
      <c r="J8">
        <f>IF(COLUMN()=(ROW())-1,'FR-AperçuEffetPortefeuille'!$L7*'FR-AperçuEffetPortefeuille'!$N7,0)</f>
        <v>0</v>
      </c>
      <c r="K8">
        <f>IF(COLUMN()=(ROW())-1,'FR-AperçuEffetPortefeuille'!$L7*'FR-AperçuEffetPortefeuille'!$N7,0)</f>
        <v>0</v>
      </c>
    </row>
    <row r="9" spans="1:11" x14ac:dyDescent="0.25">
      <c r="A9">
        <v>7</v>
      </c>
      <c r="B9">
        <f>IF(COLUMN()=(ROW())-1,'FR-AperçuEffetPortefeuille'!$L8*'FR-AperçuEffetPortefeuille'!$N8,0)</f>
        <v>0</v>
      </c>
      <c r="C9">
        <f>IF(COLUMN()=(ROW())-1,'FR-AperçuEffetPortefeuille'!$L8*'FR-AperçuEffetPortefeuille'!$N8,0)</f>
        <v>0</v>
      </c>
      <c r="D9">
        <f>IF(COLUMN()=(ROW())-1,'FR-AperçuEffetPortefeuille'!$L8*'FR-AperçuEffetPortefeuille'!$N8,0)</f>
        <v>0</v>
      </c>
      <c r="E9">
        <f>IF(COLUMN()=(ROW())-1,'FR-AperçuEffetPortefeuille'!$L8*'FR-AperçuEffetPortefeuille'!$N8,0)</f>
        <v>0</v>
      </c>
      <c r="F9">
        <f>IF(COLUMN()=(ROW())-1,'FR-AperçuEffetPortefeuille'!$L8*'FR-AperçuEffetPortefeuille'!$N8,0)</f>
        <v>0</v>
      </c>
      <c r="G9">
        <f>IF(COLUMN()=(ROW())-1,'FR-AperçuEffetPortefeuille'!$L8*'FR-AperçuEffetPortefeuille'!$N8,0)</f>
        <v>0</v>
      </c>
      <c r="H9">
        <f>IF(COLUMN()=(ROW())-1,'FR-AperçuEffetPortefeuille'!$L8*'FR-AperçuEffetPortefeuille'!$N8,0)</f>
        <v>100</v>
      </c>
      <c r="I9">
        <f>IF(COLUMN()=(ROW())-1,'FR-AperçuEffetPortefeuille'!$L8*'FR-AperçuEffetPortefeuille'!$N8,0)</f>
        <v>0</v>
      </c>
      <c r="J9">
        <f>IF(COLUMN()=(ROW())-1,'FR-AperçuEffetPortefeuille'!$L8*'FR-AperçuEffetPortefeuille'!$N8,0)</f>
        <v>0</v>
      </c>
      <c r="K9">
        <f>IF(COLUMN()=(ROW())-1,'FR-AperçuEffetPortefeuille'!$L8*'FR-AperçuEffetPortefeuille'!$N8,0)</f>
        <v>0</v>
      </c>
    </row>
    <row r="10" spans="1:11" x14ac:dyDescent="0.25">
      <c r="A10">
        <v>8</v>
      </c>
      <c r="B10">
        <f>IF(COLUMN()=(ROW())-1,'FR-AperçuEffetPortefeuille'!$L9*'FR-AperçuEffetPortefeuille'!$N9,0)</f>
        <v>0</v>
      </c>
      <c r="C10">
        <f>IF(COLUMN()=(ROW())-1,'FR-AperçuEffetPortefeuille'!$L9*'FR-AperçuEffetPortefeuille'!$N9,0)</f>
        <v>0</v>
      </c>
      <c r="D10">
        <f>IF(COLUMN()=(ROW())-1,'FR-AperçuEffetPortefeuille'!$L9*'FR-AperçuEffetPortefeuille'!$N9,0)</f>
        <v>0</v>
      </c>
      <c r="E10">
        <f>IF(COLUMN()=(ROW())-1,'FR-AperçuEffetPortefeuille'!$L9*'FR-AperçuEffetPortefeuille'!$N9,0)</f>
        <v>0</v>
      </c>
      <c r="F10">
        <f>IF(COLUMN()=(ROW())-1,'FR-AperçuEffetPortefeuille'!$L9*'FR-AperçuEffetPortefeuille'!$N9,0)</f>
        <v>0</v>
      </c>
      <c r="G10">
        <f>IF(COLUMN()=(ROW())-1,'FR-AperçuEffetPortefeuille'!$L9*'FR-AperçuEffetPortefeuille'!$N9,0)</f>
        <v>0</v>
      </c>
      <c r="H10">
        <f>IF(COLUMN()=(ROW())-1,'FR-AperçuEffetPortefeuille'!$L9*'FR-AperçuEffetPortefeuille'!$N9,0)</f>
        <v>0</v>
      </c>
      <c r="I10">
        <f>IF(COLUMN()=(ROW())-1,'FR-AperçuEffetPortefeuille'!$L9*'FR-AperçuEffetPortefeuille'!$N9,0)</f>
        <v>100</v>
      </c>
      <c r="J10">
        <f>IF(COLUMN()=(ROW())-1,'FR-AperçuEffetPortefeuille'!$L9*'FR-AperçuEffetPortefeuille'!$N9,0)</f>
        <v>0</v>
      </c>
      <c r="K10">
        <f>IF(COLUMN()=(ROW())-1,'FR-AperçuEffetPortefeuille'!$L9*'FR-AperçuEffetPortefeuille'!$N9,0)</f>
        <v>0</v>
      </c>
    </row>
    <row r="11" spans="1:11" x14ac:dyDescent="0.25">
      <c r="A11">
        <v>9</v>
      </c>
      <c r="B11">
        <f>IF(COLUMN()=(ROW())-1,'FR-AperçuEffetPortefeuille'!$L10*'FR-AperçuEffetPortefeuille'!$N10,0)</f>
        <v>0</v>
      </c>
      <c r="C11">
        <f>IF(COLUMN()=(ROW())-1,'FR-AperçuEffetPortefeuille'!$L10*'FR-AperçuEffetPortefeuille'!$N10,0)</f>
        <v>0</v>
      </c>
      <c r="D11">
        <f>IF(COLUMN()=(ROW())-1,'FR-AperçuEffetPortefeuille'!$L10*'FR-AperçuEffetPortefeuille'!$N10,0)</f>
        <v>0</v>
      </c>
      <c r="E11">
        <f>IF(COLUMN()=(ROW())-1,'FR-AperçuEffetPortefeuille'!$L10*'FR-AperçuEffetPortefeuille'!$N10,0)</f>
        <v>0</v>
      </c>
      <c r="F11">
        <f>IF(COLUMN()=(ROW())-1,'FR-AperçuEffetPortefeuille'!$L10*'FR-AperçuEffetPortefeuille'!$N10,0)</f>
        <v>0</v>
      </c>
      <c r="G11">
        <f>IF(COLUMN()=(ROW())-1,'FR-AperçuEffetPortefeuille'!$L10*'FR-AperçuEffetPortefeuille'!$N10,0)</f>
        <v>0</v>
      </c>
      <c r="H11">
        <f>IF(COLUMN()=(ROW())-1,'FR-AperçuEffetPortefeuille'!$L10*'FR-AperçuEffetPortefeuille'!$N10,0)</f>
        <v>0</v>
      </c>
      <c r="I11">
        <f>IF(COLUMN()=(ROW())-1,'FR-AperçuEffetPortefeuille'!$L10*'FR-AperçuEffetPortefeuille'!$N10,0)</f>
        <v>0</v>
      </c>
      <c r="J11">
        <f>IF(COLUMN()=(ROW())-1,'FR-AperçuEffetPortefeuille'!$L10*'FR-AperçuEffetPortefeuille'!$N10,0)</f>
        <v>100</v>
      </c>
      <c r="K11">
        <f>IF(COLUMN()=(ROW())-1,'FR-AperçuEffetPortefeuille'!$L10*'FR-AperçuEffetPortefeuille'!$N10,0)</f>
        <v>0</v>
      </c>
    </row>
    <row r="12" spans="1:11" x14ac:dyDescent="0.25">
      <c r="A12">
        <v>10</v>
      </c>
      <c r="C12">
        <f>IF(COLUMN()=(ROW())-1,'FR-AperçuEffetPortefeuille'!$L11*'FR-AperçuEffetPortefeuille'!$N11,0)</f>
        <v>0</v>
      </c>
      <c r="D12">
        <f>IF(COLUMN()=(ROW())-1,'FR-AperçuEffetPortefeuille'!$L11*'FR-AperçuEffetPortefeuille'!$N11,0)</f>
        <v>0</v>
      </c>
      <c r="E12">
        <f>IF(COLUMN()=(ROW())-1,'FR-AperçuEffetPortefeuille'!$L11*'FR-AperçuEffetPortefeuille'!$N11,0)</f>
        <v>0</v>
      </c>
      <c r="F12">
        <f>IF(COLUMN()=(ROW())-1,'FR-AperçuEffetPortefeuille'!$L11*'FR-AperçuEffetPortefeuille'!$N11,0)</f>
        <v>0</v>
      </c>
      <c r="G12">
        <f>IF(COLUMN()=(ROW())-1,'FR-AperçuEffetPortefeuille'!$L11*'FR-AperçuEffetPortefeuille'!$N11,0)</f>
        <v>0</v>
      </c>
      <c r="H12">
        <f>IF(COLUMN()=(ROW())-1,'FR-AperçuEffetPortefeuille'!$L11*'FR-AperçuEffetPortefeuille'!$N11,0)</f>
        <v>0</v>
      </c>
      <c r="I12">
        <f>IF(COLUMN()=(ROW())-1,'FR-AperçuEffetPortefeuille'!$L11*'FR-AperçuEffetPortefeuille'!$N11,0)</f>
        <v>0</v>
      </c>
      <c r="J12">
        <f>IF(COLUMN()=(ROW())-1,'FR-AperçuEffetPortefeuille'!$L11*'FR-AperçuEffetPortefeuille'!$N11,0)</f>
        <v>0</v>
      </c>
      <c r="K12">
        <f>IF(COLUMN()=(ROW())-1,'FR-AperçuEffetPortefeuille'!$L11*'FR-AperçuEffetPortefeuille'!$N11,0)</f>
        <v>100</v>
      </c>
    </row>
    <row r="14" spans="1:11" x14ac:dyDescent="0.25">
      <c r="A14" t="s">
        <v>9</v>
      </c>
      <c r="B14">
        <v>1</v>
      </c>
      <c r="C14">
        <v>2</v>
      </c>
      <c r="D14">
        <v>3</v>
      </c>
      <c r="E14">
        <v>4</v>
      </c>
      <c r="F14">
        <v>5</v>
      </c>
      <c r="G14">
        <v>6</v>
      </c>
      <c r="H14">
        <v>7</v>
      </c>
      <c r="I14">
        <v>8</v>
      </c>
      <c r="J14">
        <v>9</v>
      </c>
      <c r="K14">
        <v>10</v>
      </c>
    </row>
    <row r="15" spans="1:11" x14ac:dyDescent="0.25">
      <c r="A15">
        <v>1</v>
      </c>
      <c r="B15" s="3">
        <f>IF(COLUMN()=(ROW()-13),1,0)</f>
        <v>1</v>
      </c>
      <c r="C15" s="3">
        <f t="shared" ref="C15:K24" si="0">IF(COLUMN()=(ROW()-13),1,0)</f>
        <v>0</v>
      </c>
      <c r="D15" s="3">
        <f t="shared" si="0"/>
        <v>0</v>
      </c>
      <c r="E15" s="3">
        <f t="shared" si="0"/>
        <v>0</v>
      </c>
      <c r="F15" s="3">
        <f t="shared" si="0"/>
        <v>0</v>
      </c>
      <c r="G15" s="3">
        <f t="shared" si="0"/>
        <v>0</v>
      </c>
      <c r="H15" s="3">
        <f t="shared" si="0"/>
        <v>0</v>
      </c>
      <c r="I15" s="3">
        <f t="shared" si="0"/>
        <v>0</v>
      </c>
      <c r="J15" s="3">
        <f t="shared" si="0"/>
        <v>0</v>
      </c>
      <c r="K15" s="3">
        <f t="shared" si="0"/>
        <v>0</v>
      </c>
    </row>
    <row r="16" spans="1:11" x14ac:dyDescent="0.25">
      <c r="A16">
        <v>2</v>
      </c>
      <c r="B16" s="3">
        <f t="shared" ref="B16:B24" si="1">IF(COLUMN()=(ROW()-13),1,0)</f>
        <v>0</v>
      </c>
      <c r="C16" s="3">
        <f t="shared" si="0"/>
        <v>1</v>
      </c>
      <c r="D16" s="3">
        <f t="shared" si="0"/>
        <v>0</v>
      </c>
      <c r="E16" s="3">
        <f t="shared" si="0"/>
        <v>0</v>
      </c>
      <c r="F16" s="3">
        <f t="shared" si="0"/>
        <v>0</v>
      </c>
      <c r="G16" s="3">
        <f t="shared" si="0"/>
        <v>0</v>
      </c>
      <c r="H16" s="3">
        <f t="shared" si="0"/>
        <v>0</v>
      </c>
      <c r="I16" s="3">
        <f t="shared" si="0"/>
        <v>0</v>
      </c>
      <c r="J16" s="3">
        <f t="shared" si="0"/>
        <v>0</v>
      </c>
      <c r="K16" s="3">
        <f t="shared" si="0"/>
        <v>0</v>
      </c>
    </row>
    <row r="17" spans="1:11" x14ac:dyDescent="0.25">
      <c r="A17">
        <v>3</v>
      </c>
      <c r="B17" s="3">
        <f t="shared" si="1"/>
        <v>0</v>
      </c>
      <c r="C17" s="3">
        <f t="shared" si="0"/>
        <v>0</v>
      </c>
      <c r="D17" s="3">
        <f t="shared" si="0"/>
        <v>1</v>
      </c>
      <c r="E17" s="3">
        <f t="shared" si="0"/>
        <v>0</v>
      </c>
      <c r="F17" s="3">
        <f t="shared" si="0"/>
        <v>0</v>
      </c>
      <c r="G17" s="3">
        <f t="shared" si="0"/>
        <v>0</v>
      </c>
      <c r="H17" s="3">
        <f t="shared" si="0"/>
        <v>0</v>
      </c>
      <c r="I17" s="3">
        <f t="shared" si="0"/>
        <v>0</v>
      </c>
      <c r="J17" s="3">
        <f t="shared" si="0"/>
        <v>0</v>
      </c>
      <c r="K17" s="3">
        <f t="shared" si="0"/>
        <v>0</v>
      </c>
    </row>
    <row r="18" spans="1:11" x14ac:dyDescent="0.25">
      <c r="A18">
        <v>4</v>
      </c>
      <c r="B18" s="3">
        <f t="shared" si="1"/>
        <v>0</v>
      </c>
      <c r="C18" s="3">
        <f t="shared" si="0"/>
        <v>0</v>
      </c>
      <c r="D18" s="3">
        <f t="shared" si="0"/>
        <v>0</v>
      </c>
      <c r="E18" s="3">
        <f t="shared" si="0"/>
        <v>1</v>
      </c>
      <c r="F18" s="3">
        <f t="shared" si="0"/>
        <v>0</v>
      </c>
      <c r="G18" s="3">
        <f t="shared" si="0"/>
        <v>0</v>
      </c>
      <c r="H18" s="3">
        <f t="shared" si="0"/>
        <v>0</v>
      </c>
      <c r="I18" s="3">
        <f t="shared" si="0"/>
        <v>0</v>
      </c>
      <c r="J18" s="3">
        <f t="shared" si="0"/>
        <v>0</v>
      </c>
      <c r="K18" s="3">
        <f t="shared" si="0"/>
        <v>0</v>
      </c>
    </row>
    <row r="19" spans="1:11" x14ac:dyDescent="0.25">
      <c r="A19">
        <v>5</v>
      </c>
      <c r="B19" s="3">
        <f t="shared" si="1"/>
        <v>0</v>
      </c>
      <c r="C19" s="3">
        <f t="shared" si="0"/>
        <v>0</v>
      </c>
      <c r="D19" s="3">
        <f t="shared" si="0"/>
        <v>0</v>
      </c>
      <c r="E19" s="3">
        <f t="shared" si="0"/>
        <v>0</v>
      </c>
      <c r="F19" s="3">
        <f t="shared" si="0"/>
        <v>1</v>
      </c>
      <c r="G19" s="3">
        <f t="shared" si="0"/>
        <v>0</v>
      </c>
      <c r="H19" s="3">
        <f t="shared" si="0"/>
        <v>0</v>
      </c>
      <c r="I19" s="3">
        <f t="shared" si="0"/>
        <v>0</v>
      </c>
      <c r="J19" s="3">
        <f t="shared" si="0"/>
        <v>0</v>
      </c>
      <c r="K19" s="3">
        <f t="shared" si="0"/>
        <v>0</v>
      </c>
    </row>
    <row r="20" spans="1:11" x14ac:dyDescent="0.25">
      <c r="A20">
        <v>6</v>
      </c>
      <c r="B20" s="3">
        <f t="shared" si="1"/>
        <v>0</v>
      </c>
      <c r="C20" s="3">
        <f t="shared" si="0"/>
        <v>0</v>
      </c>
      <c r="D20" s="3">
        <f t="shared" si="0"/>
        <v>0</v>
      </c>
      <c r="E20" s="3">
        <f t="shared" si="0"/>
        <v>0</v>
      </c>
      <c r="F20" s="3">
        <f t="shared" si="0"/>
        <v>0</v>
      </c>
      <c r="G20" s="3">
        <f t="shared" si="0"/>
        <v>1</v>
      </c>
      <c r="H20" s="3">
        <f t="shared" si="0"/>
        <v>0</v>
      </c>
      <c r="I20" s="3">
        <f t="shared" si="0"/>
        <v>0</v>
      </c>
      <c r="J20" s="3">
        <f t="shared" si="0"/>
        <v>0</v>
      </c>
      <c r="K20" s="3">
        <f t="shared" si="0"/>
        <v>0</v>
      </c>
    </row>
    <row r="21" spans="1:11" x14ac:dyDescent="0.25">
      <c r="A21">
        <v>7</v>
      </c>
      <c r="B21" s="3">
        <f t="shared" si="1"/>
        <v>0</v>
      </c>
      <c r="C21" s="3">
        <f t="shared" si="0"/>
        <v>0</v>
      </c>
      <c r="D21" s="3">
        <f t="shared" si="0"/>
        <v>0</v>
      </c>
      <c r="E21" s="3">
        <f t="shared" si="0"/>
        <v>0</v>
      </c>
      <c r="F21" s="3">
        <f t="shared" si="0"/>
        <v>0</v>
      </c>
      <c r="G21" s="3">
        <f t="shared" si="0"/>
        <v>0</v>
      </c>
      <c r="H21" s="3">
        <f t="shared" si="0"/>
        <v>1</v>
      </c>
      <c r="I21" s="3">
        <f t="shared" si="0"/>
        <v>0</v>
      </c>
      <c r="J21" s="3">
        <f t="shared" si="0"/>
        <v>0</v>
      </c>
      <c r="K21" s="3">
        <f t="shared" si="0"/>
        <v>0</v>
      </c>
    </row>
    <row r="22" spans="1:11" x14ac:dyDescent="0.25">
      <c r="A22">
        <v>8</v>
      </c>
      <c r="B22" s="3">
        <f t="shared" si="1"/>
        <v>0</v>
      </c>
      <c r="C22" s="3">
        <f t="shared" si="0"/>
        <v>0</v>
      </c>
      <c r="D22" s="3">
        <f t="shared" si="0"/>
        <v>0</v>
      </c>
      <c r="E22" s="3">
        <f t="shared" si="0"/>
        <v>0</v>
      </c>
      <c r="F22" s="3">
        <f t="shared" si="0"/>
        <v>0</v>
      </c>
      <c r="G22" s="3">
        <f t="shared" si="0"/>
        <v>0</v>
      </c>
      <c r="H22" s="3">
        <f t="shared" si="0"/>
        <v>0</v>
      </c>
      <c r="I22" s="3">
        <f t="shared" si="0"/>
        <v>1</v>
      </c>
      <c r="J22" s="3">
        <f t="shared" si="0"/>
        <v>0</v>
      </c>
      <c r="K22" s="3">
        <f t="shared" si="0"/>
        <v>0</v>
      </c>
    </row>
    <row r="23" spans="1:11" x14ac:dyDescent="0.25">
      <c r="A23">
        <v>9</v>
      </c>
      <c r="B23" s="3">
        <f t="shared" si="1"/>
        <v>0</v>
      </c>
      <c r="C23" s="3">
        <f t="shared" si="0"/>
        <v>0</v>
      </c>
      <c r="D23" s="3">
        <f t="shared" si="0"/>
        <v>0</v>
      </c>
      <c r="E23" s="3">
        <f t="shared" si="0"/>
        <v>0</v>
      </c>
      <c r="F23" s="3">
        <f t="shared" si="0"/>
        <v>0</v>
      </c>
      <c r="G23" s="3">
        <f t="shared" si="0"/>
        <v>0</v>
      </c>
      <c r="H23" s="3">
        <f t="shared" si="0"/>
        <v>0</v>
      </c>
      <c r="I23" s="3">
        <f t="shared" si="0"/>
        <v>0</v>
      </c>
      <c r="J23" s="3">
        <f t="shared" si="0"/>
        <v>1</v>
      </c>
      <c r="K23" s="3">
        <f t="shared" si="0"/>
        <v>0</v>
      </c>
    </row>
    <row r="24" spans="1:11" x14ac:dyDescent="0.25">
      <c r="A24">
        <v>10</v>
      </c>
      <c r="B24" s="3">
        <f t="shared" si="1"/>
        <v>0</v>
      </c>
      <c r="C24" s="3">
        <f t="shared" si="0"/>
        <v>0</v>
      </c>
      <c r="D24" s="3">
        <f t="shared" si="0"/>
        <v>0</v>
      </c>
      <c r="E24" s="3">
        <f t="shared" si="0"/>
        <v>0</v>
      </c>
      <c r="F24" s="3">
        <f t="shared" si="0"/>
        <v>0</v>
      </c>
      <c r="G24" s="3">
        <f t="shared" si="0"/>
        <v>0</v>
      </c>
      <c r="H24" s="3">
        <f t="shared" si="0"/>
        <v>0</v>
      </c>
      <c r="I24" s="3">
        <f t="shared" si="0"/>
        <v>0</v>
      </c>
      <c r="J24" s="3">
        <f t="shared" si="0"/>
        <v>0</v>
      </c>
      <c r="K24" s="3">
        <f t="shared" si="0"/>
        <v>1</v>
      </c>
    </row>
    <row r="25" spans="1:11" x14ac:dyDescent="0.25">
      <c r="B25" s="3"/>
      <c r="C25" s="3"/>
      <c r="D25" s="3"/>
      <c r="E25" s="3"/>
    </row>
    <row r="26" spans="1:11" x14ac:dyDescent="0.25">
      <c r="A26" t="s">
        <v>10</v>
      </c>
      <c r="B26">
        <v>1</v>
      </c>
      <c r="C26">
        <v>2</v>
      </c>
      <c r="D26">
        <v>3</v>
      </c>
      <c r="E26">
        <v>4</v>
      </c>
      <c r="F26">
        <v>5</v>
      </c>
      <c r="G26">
        <v>6</v>
      </c>
      <c r="H26">
        <v>7</v>
      </c>
      <c r="I26">
        <v>8</v>
      </c>
      <c r="J26">
        <v>9</v>
      </c>
      <c r="K26">
        <v>10</v>
      </c>
    </row>
    <row r="27" spans="1:11" x14ac:dyDescent="0.25">
      <c r="A27">
        <v>1</v>
      </c>
      <c r="B27" s="7" t="e" cm="1">
        <f t="array" ref="B27">MMULT(MMULT(SigmaC,RhoC),SigmaC)</f>
        <v>#VALUE!</v>
      </c>
      <c r="C27" s="7"/>
      <c r="D27" s="7"/>
      <c r="E27" s="7"/>
      <c r="F27" s="7"/>
      <c r="G27" s="7"/>
      <c r="H27" s="7"/>
      <c r="I27" s="7"/>
      <c r="J27" s="7"/>
      <c r="K27" s="7"/>
    </row>
    <row r="28" spans="1:11" x14ac:dyDescent="0.25">
      <c r="A28">
        <v>2</v>
      </c>
      <c r="B28" s="7"/>
      <c r="C28" s="7"/>
      <c r="D28" s="7"/>
      <c r="E28" s="7"/>
      <c r="F28" s="7"/>
      <c r="G28" s="7"/>
      <c r="H28" s="7"/>
      <c r="I28" s="7"/>
      <c r="J28" s="7"/>
      <c r="K28" s="7"/>
    </row>
    <row r="29" spans="1:11" x14ac:dyDescent="0.25">
      <c r="A29">
        <v>3</v>
      </c>
      <c r="B29" s="7"/>
      <c r="C29" s="7"/>
      <c r="D29" s="7"/>
      <c r="E29" s="7"/>
      <c r="F29" s="7"/>
      <c r="G29" s="7"/>
      <c r="H29" s="7"/>
      <c r="I29" s="7"/>
      <c r="J29" s="7"/>
      <c r="K29" s="7"/>
    </row>
    <row r="30" spans="1:11" x14ac:dyDescent="0.25">
      <c r="A30">
        <v>4</v>
      </c>
      <c r="B30" s="7"/>
      <c r="C30" s="7"/>
      <c r="D30" s="7"/>
      <c r="E30" s="7"/>
      <c r="F30" s="7"/>
      <c r="G30" s="7"/>
      <c r="H30" s="7"/>
      <c r="I30" s="7"/>
      <c r="J30" s="7"/>
      <c r="K30" s="7"/>
    </row>
    <row r="31" spans="1:11" x14ac:dyDescent="0.25">
      <c r="A31">
        <v>5</v>
      </c>
      <c r="B31" s="7"/>
      <c r="C31" s="7"/>
      <c r="D31" s="7"/>
      <c r="E31" s="7"/>
      <c r="F31" s="7"/>
      <c r="G31" s="7"/>
      <c r="H31" s="7"/>
      <c r="I31" s="7"/>
      <c r="J31" s="7"/>
      <c r="K31" s="7"/>
    </row>
    <row r="32" spans="1:11" x14ac:dyDescent="0.25">
      <c r="A32">
        <v>6</v>
      </c>
      <c r="B32" s="7"/>
      <c r="C32" s="7"/>
      <c r="D32" s="7"/>
      <c r="E32" s="7"/>
      <c r="F32" s="7"/>
      <c r="G32" s="7"/>
      <c r="H32" s="7"/>
      <c r="I32" s="7"/>
      <c r="J32" s="7"/>
      <c r="K32" s="7"/>
    </row>
    <row r="33" spans="1:11" x14ac:dyDescent="0.25">
      <c r="A33">
        <v>7</v>
      </c>
      <c r="B33" s="7"/>
      <c r="C33" s="7"/>
      <c r="D33" s="7"/>
      <c r="E33" s="7"/>
      <c r="F33" s="7"/>
      <c r="G33" s="7"/>
      <c r="H33" s="7"/>
      <c r="I33" s="7"/>
      <c r="J33" s="7"/>
      <c r="K33" s="7"/>
    </row>
    <row r="34" spans="1:11" x14ac:dyDescent="0.25">
      <c r="A34">
        <v>8</v>
      </c>
      <c r="B34" s="7"/>
      <c r="C34" s="7"/>
      <c r="D34" s="7"/>
      <c r="E34" s="7"/>
      <c r="F34" s="7"/>
      <c r="G34" s="7"/>
      <c r="H34" s="7"/>
      <c r="I34" s="7"/>
      <c r="J34" s="7"/>
      <c r="K34" s="7"/>
    </row>
    <row r="35" spans="1:11" x14ac:dyDescent="0.25">
      <c r="A35">
        <v>9</v>
      </c>
      <c r="B35" s="7"/>
      <c r="C35" s="7"/>
      <c r="D35" s="7"/>
      <c r="E35" s="7"/>
      <c r="F35" s="7"/>
      <c r="G35" s="7"/>
      <c r="H35" s="7"/>
      <c r="I35" s="7"/>
      <c r="J35" s="7"/>
      <c r="K35" s="7"/>
    </row>
    <row r="36" spans="1:11" x14ac:dyDescent="0.25">
      <c r="A36">
        <v>10</v>
      </c>
      <c r="B36" s="7"/>
      <c r="C36" s="7"/>
      <c r="D36" s="7"/>
      <c r="E36" s="7"/>
      <c r="F36" s="7"/>
      <c r="G36" s="7"/>
      <c r="H36" s="7"/>
      <c r="I36" s="7"/>
      <c r="J36" s="7"/>
      <c r="K36" s="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356437-C7C7-476C-94C2-D0BDD5560B1E}">
  <sheetPr>
    <tabColor rgb="FFFF0000"/>
  </sheetPr>
  <dimension ref="A1:F18"/>
  <sheetViews>
    <sheetView zoomScale="145" zoomScaleNormal="145" workbookViewId="0">
      <selection activeCell="A9" sqref="A9"/>
    </sheetView>
  </sheetViews>
  <sheetFormatPr baseColWidth="10" defaultRowHeight="15" x14ac:dyDescent="0.25"/>
  <sheetData>
    <row r="1" spans="1:6" x14ac:dyDescent="0.25">
      <c r="A1" s="6" t="s">
        <v>47</v>
      </c>
    </row>
    <row r="2" spans="1:6" x14ac:dyDescent="0.25">
      <c r="A2" t="s">
        <v>7</v>
      </c>
      <c r="B2">
        <v>1</v>
      </c>
      <c r="C2">
        <v>2</v>
      </c>
      <c r="D2">
        <v>3</v>
      </c>
      <c r="E2" s="24">
        <f>D2^2</f>
        <v>9</v>
      </c>
      <c r="F2" s="24" t="s">
        <v>48</v>
      </c>
    </row>
    <row r="3" spans="1:6" x14ac:dyDescent="0.25">
      <c r="A3">
        <v>1</v>
      </c>
      <c r="B3">
        <f>IF(COLUMN()=(ROW())-1,'FR-AperçuEffetPortefeuille'!$G2*'FR-AperçuEffetPortefeuille'!$I2,0)</f>
        <v>250</v>
      </c>
      <c r="C3">
        <f>IF(COLUMN()=(ROW())-1,'FR-AperçuEffetPortefeuille'!$G2*'FR-AperçuEffetPortefeuille'!$I2,0)</f>
        <v>0</v>
      </c>
      <c r="D3">
        <f>IF(COLUMN()=(ROW())-1,'FR-AperçuEffetPortefeuille'!$G2*'FR-AperçuEffetPortefeuille'!$I2,0)</f>
        <v>0</v>
      </c>
      <c r="E3">
        <f>IF(COLUMN()=(ROW())-1,'FR-AperçuEffetPortefeuille'!$G2*'FR-AperçuEffetPortefeuille'!$I2,0)</f>
        <v>0</v>
      </c>
    </row>
    <row r="4" spans="1:6" x14ac:dyDescent="0.25">
      <c r="A4">
        <v>2</v>
      </c>
      <c r="B4">
        <f>IF(COLUMN()=(ROW())-1,'FR-AperçuEffetPortefeuille'!$G3*'FR-AperçuEffetPortefeuille'!$I3,0)</f>
        <v>0</v>
      </c>
      <c r="C4">
        <f>IF(COLUMN()=(ROW())-1,'FR-AperçuEffetPortefeuille'!$G3*'FR-AperçuEffetPortefeuille'!$I3,0)</f>
        <v>250</v>
      </c>
      <c r="D4">
        <f>IF(COLUMN()=(ROW())-1,'FR-AperçuEffetPortefeuille'!$G3*'FR-AperçuEffetPortefeuille'!$I3,0)</f>
        <v>0</v>
      </c>
      <c r="E4">
        <f>IF(COLUMN()=(ROW())-1,'FR-AperçuEffetPortefeuille'!$G3*'FR-AperçuEffetPortefeuille'!$I3,0)</f>
        <v>0</v>
      </c>
    </row>
    <row r="5" spans="1:6" x14ac:dyDescent="0.25">
      <c r="A5">
        <v>3</v>
      </c>
      <c r="B5">
        <f>IF(COLUMN()=(ROW())-1,'FR-AperçuEffetPortefeuille'!$G4*'FR-AperçuEffetPortefeuille'!$I4,0)</f>
        <v>0</v>
      </c>
      <c r="C5">
        <f>IF(COLUMN()=(ROW())-1,'FR-AperçuEffetPortefeuille'!$G4*'FR-AperçuEffetPortefeuille'!$I4,0)</f>
        <v>0</v>
      </c>
      <c r="D5">
        <f>IF(COLUMN()=(ROW())-1,'FR-AperçuEffetPortefeuille'!$G4*'FR-AperçuEffetPortefeuille'!$I4,0)</f>
        <v>250</v>
      </c>
      <c r="E5">
        <f>IF(COLUMN()=(ROW())-1,'FR-AperçuEffetPortefeuille'!$G4*'FR-AperçuEffetPortefeuille'!$I4,0)</f>
        <v>0</v>
      </c>
    </row>
    <row r="6" spans="1:6" x14ac:dyDescent="0.25">
      <c r="A6">
        <v>4</v>
      </c>
      <c r="B6">
        <f>IF(COLUMN()=(ROW())-1,'FR-AperçuEffetPortefeuille'!$G5*'FR-AperçuEffetPortefeuille'!$I5,0)</f>
        <v>0</v>
      </c>
      <c r="C6">
        <f>IF(COLUMN()=(ROW())-1,'FR-AperçuEffetPortefeuille'!$G5*'FR-AperçuEffetPortefeuille'!$I5,0)</f>
        <v>0</v>
      </c>
      <c r="D6">
        <f>IF(COLUMN()=(ROW())-1,'FR-AperçuEffetPortefeuille'!$G5*'FR-AperçuEffetPortefeuille'!$I5,0)</f>
        <v>0</v>
      </c>
      <c r="E6">
        <f>IF(COLUMN()=(ROW())-1,'FR-AperçuEffetPortefeuille'!$G5*'FR-AperçuEffetPortefeuille'!$I5,0)</f>
        <v>250</v>
      </c>
    </row>
    <row r="8" spans="1:6" x14ac:dyDescent="0.25">
      <c r="A8" t="s">
        <v>6</v>
      </c>
      <c r="B8">
        <v>1</v>
      </c>
      <c r="C8">
        <v>2</v>
      </c>
      <c r="D8">
        <v>3</v>
      </c>
      <c r="E8">
        <v>4</v>
      </c>
    </row>
    <row r="9" spans="1:6" x14ac:dyDescent="0.25">
      <c r="A9">
        <v>1</v>
      </c>
      <c r="B9" s="3">
        <f>IF(COLUMN()=(ROW()-7),1,0)</f>
        <v>1</v>
      </c>
      <c r="C9" s="3">
        <f t="shared" ref="C9:E12" si="0">IF(COLUMN()=(ROW()-7),1,0)</f>
        <v>0</v>
      </c>
      <c r="D9" s="3">
        <f t="shared" si="0"/>
        <v>0</v>
      </c>
      <c r="E9" s="3">
        <f t="shared" si="0"/>
        <v>0</v>
      </c>
    </row>
    <row r="10" spans="1:6" x14ac:dyDescent="0.25">
      <c r="A10">
        <v>2</v>
      </c>
      <c r="B10" s="3">
        <f t="shared" ref="B10:B12" si="1">IF(COLUMN()=(ROW()-7),1,0)</f>
        <v>0</v>
      </c>
      <c r="C10" s="3">
        <f t="shared" si="0"/>
        <v>1</v>
      </c>
      <c r="D10" s="3">
        <f t="shared" si="0"/>
        <v>0</v>
      </c>
      <c r="E10" s="3">
        <f t="shared" si="0"/>
        <v>0</v>
      </c>
    </row>
    <row r="11" spans="1:6" x14ac:dyDescent="0.25">
      <c r="A11">
        <v>3</v>
      </c>
      <c r="B11" s="3">
        <f t="shared" si="1"/>
        <v>0</v>
      </c>
      <c r="C11" s="3">
        <f t="shared" si="0"/>
        <v>0</v>
      </c>
      <c r="D11" s="3">
        <f t="shared" si="0"/>
        <v>1</v>
      </c>
      <c r="E11" s="3">
        <f t="shared" si="0"/>
        <v>0</v>
      </c>
    </row>
    <row r="12" spans="1:6" x14ac:dyDescent="0.25">
      <c r="A12">
        <v>4</v>
      </c>
      <c r="B12" s="3"/>
      <c r="C12" s="3">
        <f t="shared" si="0"/>
        <v>0</v>
      </c>
      <c r="D12" s="3">
        <f t="shared" si="0"/>
        <v>0</v>
      </c>
      <c r="E12" s="3">
        <f t="shared" si="0"/>
        <v>1</v>
      </c>
    </row>
    <row r="14" spans="1:6" x14ac:dyDescent="0.25">
      <c r="A14" t="s">
        <v>12</v>
      </c>
      <c r="B14">
        <v>1</v>
      </c>
      <c r="C14">
        <v>2</v>
      </c>
      <c r="D14">
        <v>3</v>
      </c>
      <c r="E14">
        <v>4</v>
      </c>
    </row>
    <row r="15" spans="1:6" x14ac:dyDescent="0.25">
      <c r="A15">
        <v>1</v>
      </c>
      <c r="B15" s="7" t="e" cm="1">
        <f t="array" ref="B15">MMULT(MMULT(SigmaB,RhoB),SigmaB)</f>
        <v>#VALUE!</v>
      </c>
      <c r="C15" s="7"/>
      <c r="D15" s="7"/>
      <c r="E15" s="7"/>
    </row>
    <row r="16" spans="1:6" x14ac:dyDescent="0.25">
      <c r="A16">
        <v>2</v>
      </c>
      <c r="B16" s="7"/>
      <c r="C16" s="7"/>
      <c r="D16" s="7"/>
      <c r="E16" s="7"/>
    </row>
    <row r="17" spans="1:5" x14ac:dyDescent="0.25">
      <c r="A17">
        <v>3</v>
      </c>
      <c r="B17" s="7"/>
      <c r="C17" s="7"/>
      <c r="D17" s="7"/>
      <c r="E17" s="7"/>
    </row>
    <row r="18" spans="1:5" x14ac:dyDescent="0.25">
      <c r="A18">
        <v>4</v>
      </c>
      <c r="B18" s="7"/>
      <c r="C18" s="7"/>
      <c r="D18" s="7"/>
      <c r="E18" s="7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0F1131-1949-4BA8-BE1E-046CDB76D79E}">
  <sheetPr>
    <tabColor rgb="FFFF0000"/>
  </sheetPr>
  <dimension ref="A1:N12"/>
  <sheetViews>
    <sheetView zoomScale="190" zoomScaleNormal="190" workbookViewId="0">
      <selection activeCell="B15" sqref="B15"/>
    </sheetView>
  </sheetViews>
  <sheetFormatPr baseColWidth="10" defaultRowHeight="15" x14ac:dyDescent="0.25"/>
  <cols>
    <col min="1" max="1" width="2" bestFit="1" customWidth="1"/>
    <col min="6" max="6" width="2" bestFit="1" customWidth="1"/>
    <col min="11" max="11" width="3" bestFit="1" customWidth="1"/>
    <col min="17" max="17" width="3" customWidth="1"/>
  </cols>
  <sheetData>
    <row r="1" spans="1:14" s="6" customFormat="1" ht="30" x14ac:dyDescent="0.25">
      <c r="A1" s="6" t="s">
        <v>0</v>
      </c>
      <c r="B1" s="6" t="s">
        <v>38</v>
      </c>
      <c r="C1" s="6" t="s">
        <v>39</v>
      </c>
      <c r="D1" s="20" t="s">
        <v>40</v>
      </c>
      <c r="F1" s="6" t="s">
        <v>0</v>
      </c>
      <c r="G1" s="6" t="s">
        <v>38</v>
      </c>
      <c r="H1" s="6" t="s">
        <v>39</v>
      </c>
      <c r="I1" s="20" t="s">
        <v>40</v>
      </c>
      <c r="K1" s="6" t="s">
        <v>0</v>
      </c>
      <c r="L1" s="6" t="s">
        <v>38</v>
      </c>
      <c r="M1" s="6" t="s">
        <v>39</v>
      </c>
      <c r="N1" s="20" t="s">
        <v>40</v>
      </c>
    </row>
    <row r="2" spans="1:14" x14ac:dyDescent="0.25">
      <c r="A2">
        <v>1</v>
      </c>
      <c r="B2" s="1">
        <v>10000</v>
      </c>
      <c r="C2" s="4">
        <v>0.05</v>
      </c>
      <c r="D2" s="4">
        <v>0.1</v>
      </c>
      <c r="F2">
        <v>1</v>
      </c>
      <c r="G2" s="1">
        <v>2500</v>
      </c>
      <c r="H2" s="4">
        <v>0.05</v>
      </c>
      <c r="I2" s="4">
        <v>0.1</v>
      </c>
      <c r="K2">
        <v>1</v>
      </c>
      <c r="L2" s="1">
        <v>1000</v>
      </c>
      <c r="M2" s="4">
        <v>0.05</v>
      </c>
      <c r="N2" s="4">
        <v>0.1</v>
      </c>
    </row>
    <row r="3" spans="1:14" x14ac:dyDescent="0.25">
      <c r="A3" s="6" t="s">
        <v>4</v>
      </c>
      <c r="B3" s="5">
        <f>SUM(B2)</f>
        <v>10000</v>
      </c>
      <c r="F3">
        <v>2</v>
      </c>
      <c r="G3" s="1">
        <v>2500</v>
      </c>
      <c r="H3" s="4">
        <v>0.05</v>
      </c>
      <c r="I3" s="4">
        <v>0.1</v>
      </c>
      <c r="K3">
        <v>2</v>
      </c>
      <c r="L3" s="1">
        <v>1000</v>
      </c>
      <c r="M3" s="4">
        <v>0.05</v>
      </c>
      <c r="N3" s="4">
        <v>0.1</v>
      </c>
    </row>
    <row r="4" spans="1:14" x14ac:dyDescent="0.25">
      <c r="F4">
        <v>3</v>
      </c>
      <c r="G4" s="1">
        <v>2500</v>
      </c>
      <c r="H4" s="4">
        <v>0.05</v>
      </c>
      <c r="I4" s="4">
        <v>0.1</v>
      </c>
      <c r="K4">
        <v>3</v>
      </c>
      <c r="L4" s="1">
        <v>1000</v>
      </c>
      <c r="M4" s="4">
        <v>0.05</v>
      </c>
      <c r="N4" s="4">
        <v>0.1</v>
      </c>
    </row>
    <row r="5" spans="1:14" x14ac:dyDescent="0.25">
      <c r="F5">
        <v>4</v>
      </c>
      <c r="G5" s="1">
        <v>2500</v>
      </c>
      <c r="H5" s="4">
        <v>0.05</v>
      </c>
      <c r="I5" s="4">
        <v>0.1</v>
      </c>
      <c r="K5">
        <v>4</v>
      </c>
      <c r="L5" s="1">
        <v>1000</v>
      </c>
      <c r="M5" s="4">
        <v>0.05</v>
      </c>
      <c r="N5" s="4">
        <v>0.1</v>
      </c>
    </row>
    <row r="6" spans="1:14" x14ac:dyDescent="0.25">
      <c r="F6" s="6" t="s">
        <v>4</v>
      </c>
      <c r="G6" s="5">
        <f>SUM(G2:G5)</f>
        <v>10000</v>
      </c>
      <c r="K6">
        <v>5</v>
      </c>
      <c r="L6" s="1">
        <v>1000</v>
      </c>
      <c r="M6" s="4">
        <v>0.05</v>
      </c>
      <c r="N6" s="4">
        <v>0.1</v>
      </c>
    </row>
    <row r="7" spans="1:14" ht="15.75" thickBot="1" x14ac:dyDescent="0.3">
      <c r="K7">
        <v>6</v>
      </c>
      <c r="L7" s="1">
        <v>1000</v>
      </c>
      <c r="M7" s="4">
        <v>0.05</v>
      </c>
      <c r="N7" s="4">
        <v>0.1</v>
      </c>
    </row>
    <row r="8" spans="1:14" x14ac:dyDescent="0.25">
      <c r="B8" s="8" t="s">
        <v>0</v>
      </c>
      <c r="C8" s="9" t="s">
        <v>13</v>
      </c>
      <c r="D8" s="9" t="s">
        <v>14</v>
      </c>
      <c r="E8" s="10" t="s">
        <v>15</v>
      </c>
      <c r="K8">
        <v>7</v>
      </c>
      <c r="L8" s="1">
        <v>1000</v>
      </c>
      <c r="M8" s="4">
        <v>0.05</v>
      </c>
      <c r="N8" s="4">
        <v>0.1</v>
      </c>
    </row>
    <row r="9" spans="1:14" x14ac:dyDescent="0.25">
      <c r="B9" s="11" t="s">
        <v>41</v>
      </c>
      <c r="C9" s="12">
        <v>1</v>
      </c>
      <c r="D9" s="12">
        <v>4</v>
      </c>
      <c r="E9" s="13">
        <v>10</v>
      </c>
      <c r="K9">
        <v>8</v>
      </c>
      <c r="L9" s="1">
        <v>1000</v>
      </c>
      <c r="M9" s="4">
        <v>0.05</v>
      </c>
      <c r="N9" s="4">
        <v>0.1</v>
      </c>
    </row>
    <row r="10" spans="1:14" x14ac:dyDescent="0.25">
      <c r="B10" s="11" t="s">
        <v>42</v>
      </c>
      <c r="C10" s="14">
        <f>B2*D2</f>
        <v>1000</v>
      </c>
      <c r="D10" s="14">
        <f>SQRT(SUM(MatriceB))</f>
        <v>500</v>
      </c>
      <c r="E10" s="15">
        <f>SQRT(SUM(MatriceC))</f>
        <v>316.22776601683796</v>
      </c>
      <c r="K10">
        <v>9</v>
      </c>
      <c r="L10" s="1">
        <v>1000</v>
      </c>
      <c r="M10" s="4">
        <v>0.05</v>
      </c>
      <c r="N10" s="4">
        <v>0.1</v>
      </c>
    </row>
    <row r="11" spans="1:14" x14ac:dyDescent="0.25">
      <c r="B11" s="11"/>
      <c r="C11" s="12"/>
      <c r="D11" s="12"/>
      <c r="E11" s="13"/>
      <c r="G11" t="s">
        <v>0</v>
      </c>
      <c r="K11">
        <v>10</v>
      </c>
      <c r="L11" s="1">
        <v>1000</v>
      </c>
      <c r="M11" s="4">
        <v>0.05</v>
      </c>
      <c r="N11" s="4">
        <v>0.1</v>
      </c>
    </row>
    <row r="12" spans="1:14" ht="15.75" thickBot="1" x14ac:dyDescent="0.3">
      <c r="B12" s="16" t="s">
        <v>43</v>
      </c>
      <c r="C12" s="17">
        <f>1/SQRT(C9)</f>
        <v>1</v>
      </c>
      <c r="D12" s="18">
        <f t="shared" ref="D12:E12" si="0">1/SQRT(D9)</f>
        <v>0.5</v>
      </c>
      <c r="E12" s="19">
        <f t="shared" si="0"/>
        <v>0.31622776601683794</v>
      </c>
      <c r="G12" t="s">
        <v>0</v>
      </c>
      <c r="K12" s="6" t="s">
        <v>4</v>
      </c>
      <c r="L12" s="5">
        <f>SUM(L2:L11)</f>
        <v>10000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5111C3-36A0-4D0F-931F-2B08FD97B65C}">
  <sheetPr>
    <tabColor rgb="FFFF0000"/>
  </sheetPr>
  <dimension ref="A1:N12"/>
  <sheetViews>
    <sheetView zoomScale="190" zoomScaleNormal="190" workbookViewId="0">
      <selection activeCell="I12" sqref="I12"/>
    </sheetView>
  </sheetViews>
  <sheetFormatPr baseColWidth="10" defaultRowHeight="15" x14ac:dyDescent="0.25"/>
  <cols>
    <col min="1" max="1" width="2" bestFit="1" customWidth="1"/>
    <col min="6" max="6" width="2" bestFit="1" customWidth="1"/>
    <col min="11" max="11" width="3" bestFit="1" customWidth="1"/>
    <col min="17" max="17" width="3" customWidth="1"/>
  </cols>
  <sheetData>
    <row r="1" spans="1:14" s="6" customFormat="1" ht="30" x14ac:dyDescent="0.25">
      <c r="A1" s="6" t="s">
        <v>0</v>
      </c>
      <c r="B1" s="6" t="s">
        <v>1</v>
      </c>
      <c r="C1" s="6" t="s">
        <v>2</v>
      </c>
      <c r="D1" s="20" t="s">
        <v>3</v>
      </c>
      <c r="F1" s="6" t="s">
        <v>0</v>
      </c>
      <c r="G1" s="6" t="s">
        <v>1</v>
      </c>
      <c r="H1" s="6" t="s">
        <v>2</v>
      </c>
      <c r="I1" s="20" t="s">
        <v>3</v>
      </c>
      <c r="K1" s="6" t="s">
        <v>0</v>
      </c>
      <c r="L1" s="6" t="s">
        <v>1</v>
      </c>
      <c r="M1" s="6" t="s">
        <v>2</v>
      </c>
      <c r="N1" s="20" t="s">
        <v>3</v>
      </c>
    </row>
    <row r="2" spans="1:14" x14ac:dyDescent="0.25">
      <c r="A2">
        <v>1</v>
      </c>
      <c r="B2" s="1">
        <v>10000</v>
      </c>
      <c r="C2" s="4">
        <v>0.05</v>
      </c>
      <c r="D2" s="4">
        <v>0.1</v>
      </c>
      <c r="F2">
        <v>1</v>
      </c>
      <c r="G2" s="1">
        <v>2500</v>
      </c>
      <c r="H2" s="4">
        <v>0.05</v>
      </c>
      <c r="I2" s="4">
        <v>0.1</v>
      </c>
      <c r="K2">
        <v>1</v>
      </c>
      <c r="L2" s="1">
        <v>1000</v>
      </c>
      <c r="M2" s="4">
        <v>0.05</v>
      </c>
      <c r="N2" s="4">
        <v>0.1</v>
      </c>
    </row>
    <row r="3" spans="1:14" x14ac:dyDescent="0.25">
      <c r="A3" s="6" t="s">
        <v>4</v>
      </c>
      <c r="B3" s="5">
        <f>SUM(B2)</f>
        <v>10000</v>
      </c>
      <c r="F3">
        <v>2</v>
      </c>
      <c r="G3" s="1">
        <v>2500</v>
      </c>
      <c r="H3" s="4">
        <v>0.05</v>
      </c>
      <c r="I3" s="4">
        <v>0.1</v>
      </c>
      <c r="K3">
        <v>2</v>
      </c>
      <c r="L3" s="1">
        <v>1000</v>
      </c>
      <c r="M3" s="4">
        <v>0.05</v>
      </c>
      <c r="N3" s="4">
        <v>0.1</v>
      </c>
    </row>
    <row r="4" spans="1:14" x14ac:dyDescent="0.25">
      <c r="F4">
        <v>3</v>
      </c>
      <c r="G4" s="1">
        <v>2500</v>
      </c>
      <c r="H4" s="4">
        <v>0.05</v>
      </c>
      <c r="I4" s="4">
        <v>0.1</v>
      </c>
      <c r="K4">
        <v>3</v>
      </c>
      <c r="L4" s="1">
        <v>1000</v>
      </c>
      <c r="M4" s="4">
        <v>0.05</v>
      </c>
      <c r="N4" s="4">
        <v>0.1</v>
      </c>
    </row>
    <row r="5" spans="1:14" x14ac:dyDescent="0.25">
      <c r="F5">
        <v>4</v>
      </c>
      <c r="G5" s="1">
        <v>2500</v>
      </c>
      <c r="H5" s="4">
        <v>0.05</v>
      </c>
      <c r="I5" s="4">
        <v>0.1</v>
      </c>
      <c r="K5">
        <v>4</v>
      </c>
      <c r="L5" s="1">
        <v>1000</v>
      </c>
      <c r="M5" s="4">
        <v>0.05</v>
      </c>
      <c r="N5" s="4">
        <v>0.1</v>
      </c>
    </row>
    <row r="6" spans="1:14" x14ac:dyDescent="0.25">
      <c r="F6" s="6" t="s">
        <v>4</v>
      </c>
      <c r="G6" s="5">
        <f>SUM(G2:G5)</f>
        <v>10000</v>
      </c>
      <c r="K6">
        <v>5</v>
      </c>
      <c r="L6" s="1">
        <v>1000</v>
      </c>
      <c r="M6" s="4">
        <v>0.05</v>
      </c>
      <c r="N6" s="4">
        <v>0.1</v>
      </c>
    </row>
    <row r="7" spans="1:14" ht="15.75" thickBot="1" x14ac:dyDescent="0.3">
      <c r="K7">
        <v>6</v>
      </c>
      <c r="L7" s="1">
        <v>1000</v>
      </c>
      <c r="M7" s="4">
        <v>0.05</v>
      </c>
      <c r="N7" s="4">
        <v>0.1</v>
      </c>
    </row>
    <row r="8" spans="1:14" x14ac:dyDescent="0.25">
      <c r="B8" s="8" t="s">
        <v>0</v>
      </c>
      <c r="C8" s="9" t="s">
        <v>13</v>
      </c>
      <c r="D8" s="9" t="s">
        <v>14</v>
      </c>
      <c r="E8" s="10" t="s">
        <v>15</v>
      </c>
      <c r="K8">
        <v>7</v>
      </c>
      <c r="L8" s="1">
        <v>1000</v>
      </c>
      <c r="M8" s="4">
        <v>0.05</v>
      </c>
      <c r="N8" s="4">
        <v>0.1</v>
      </c>
    </row>
    <row r="9" spans="1:14" x14ac:dyDescent="0.25">
      <c r="B9" s="11" t="s">
        <v>16</v>
      </c>
      <c r="C9" s="12">
        <v>1</v>
      </c>
      <c r="D9" s="12">
        <v>4</v>
      </c>
      <c r="E9" s="13">
        <v>10</v>
      </c>
      <c r="K9">
        <v>8</v>
      </c>
      <c r="L9" s="1">
        <v>1000</v>
      </c>
      <c r="M9" s="4">
        <v>0.05</v>
      </c>
      <c r="N9" s="4">
        <v>0.1</v>
      </c>
    </row>
    <row r="10" spans="1:14" x14ac:dyDescent="0.25">
      <c r="B10" s="11" t="s">
        <v>17</v>
      </c>
      <c r="C10" s="14">
        <f>B2*D2</f>
        <v>1000</v>
      </c>
      <c r="D10" s="14">
        <f>SQRT(SUM(MatriceB))</f>
        <v>500</v>
      </c>
      <c r="E10" s="15">
        <f>SQRT(SUM(MatriceC))</f>
        <v>316.22776601683796</v>
      </c>
      <c r="K10">
        <v>9</v>
      </c>
      <c r="L10" s="1">
        <v>1000</v>
      </c>
      <c r="M10" s="4">
        <v>0.05</v>
      </c>
      <c r="N10" s="4">
        <v>0.1</v>
      </c>
    </row>
    <row r="11" spans="1:14" x14ac:dyDescent="0.25">
      <c r="B11" s="11"/>
      <c r="C11" s="12"/>
      <c r="D11" s="12"/>
      <c r="E11" s="13"/>
      <c r="G11" t="s">
        <v>0</v>
      </c>
      <c r="K11">
        <v>10</v>
      </c>
      <c r="L11" s="1">
        <v>1000</v>
      </c>
      <c r="M11" s="4">
        <v>0.05</v>
      </c>
      <c r="N11" s="4">
        <v>0.1</v>
      </c>
    </row>
    <row r="12" spans="1:14" ht="15.75" thickBot="1" x14ac:dyDescent="0.3">
      <c r="B12" s="16" t="s">
        <v>18</v>
      </c>
      <c r="C12" s="17">
        <f>1/SQRT(C9)</f>
        <v>1</v>
      </c>
      <c r="D12" s="18">
        <f t="shared" ref="D12:E12" si="0">1/SQRT(D9)</f>
        <v>0.5</v>
      </c>
      <c r="E12" s="19">
        <f t="shared" si="0"/>
        <v>0.31622776601683794</v>
      </c>
      <c r="G12" t="s">
        <v>0</v>
      </c>
      <c r="K12" s="6" t="s">
        <v>4</v>
      </c>
      <c r="L12" s="5">
        <f>SUM(L2:L11)</f>
        <v>10000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8543FF-C714-45D0-9D6A-FCE80932A642}">
  <sheetPr>
    <tabColor rgb="FFFF0000"/>
  </sheetPr>
  <dimension ref="A1:E18"/>
  <sheetViews>
    <sheetView zoomScale="145" zoomScaleNormal="145" workbookViewId="0">
      <selection activeCell="E25" sqref="E25"/>
    </sheetView>
  </sheetViews>
  <sheetFormatPr baseColWidth="10" defaultRowHeight="15" x14ac:dyDescent="0.25"/>
  <sheetData>
    <row r="1" spans="1:5" x14ac:dyDescent="0.25">
      <c r="A1" s="6" t="s">
        <v>5</v>
      </c>
    </row>
    <row r="2" spans="1:5" x14ac:dyDescent="0.25">
      <c r="A2" t="s">
        <v>7</v>
      </c>
      <c r="B2">
        <v>1</v>
      </c>
      <c r="C2">
        <v>2</v>
      </c>
      <c r="D2">
        <v>3</v>
      </c>
      <c r="E2">
        <v>4</v>
      </c>
    </row>
    <row r="3" spans="1:5" x14ac:dyDescent="0.25">
      <c r="A3">
        <v>1</v>
      </c>
      <c r="B3">
        <f>IF(COLUMN()=(ROW())-1,'FR-AperçuEffetPortefeuille'!$G2*'FR-AperçuEffetPortefeuille'!$I2,0)</f>
        <v>250</v>
      </c>
      <c r="C3">
        <f>IF(COLUMN()=(ROW())-1,'FR-AperçuEffetPortefeuille'!$G2*'FR-AperçuEffetPortefeuille'!$I2,0)</f>
        <v>0</v>
      </c>
      <c r="D3">
        <f>IF(COLUMN()=(ROW())-1,'FR-AperçuEffetPortefeuille'!$G2*'FR-AperçuEffetPortefeuille'!$I2,0)</f>
        <v>0</v>
      </c>
      <c r="E3">
        <f>IF(COLUMN()=(ROW())-1,'FR-AperçuEffetPortefeuille'!$G2*'FR-AperçuEffetPortefeuille'!$I2,0)</f>
        <v>0</v>
      </c>
    </row>
    <row r="4" spans="1:5" x14ac:dyDescent="0.25">
      <c r="A4">
        <v>2</v>
      </c>
      <c r="B4">
        <f>IF(COLUMN()=(ROW())-1,'FR-AperçuEffetPortefeuille'!$G3*'FR-AperçuEffetPortefeuille'!$I3,0)</f>
        <v>0</v>
      </c>
      <c r="C4">
        <f>IF(COLUMN()=(ROW())-1,'FR-AperçuEffetPortefeuille'!$G3*'FR-AperçuEffetPortefeuille'!$I3,0)</f>
        <v>250</v>
      </c>
      <c r="D4">
        <f>IF(COLUMN()=(ROW())-1,'FR-AperçuEffetPortefeuille'!$G3*'FR-AperçuEffetPortefeuille'!$I3,0)</f>
        <v>0</v>
      </c>
      <c r="E4">
        <f>IF(COLUMN()=(ROW())-1,'FR-AperçuEffetPortefeuille'!$G3*'FR-AperçuEffetPortefeuille'!$I3,0)</f>
        <v>0</v>
      </c>
    </row>
    <row r="5" spans="1:5" x14ac:dyDescent="0.25">
      <c r="A5">
        <v>3</v>
      </c>
      <c r="B5">
        <f>IF(COLUMN()=(ROW())-1,'FR-AperçuEffetPortefeuille'!$G4*'FR-AperçuEffetPortefeuille'!$I4,0)</f>
        <v>0</v>
      </c>
      <c r="C5">
        <f>IF(COLUMN()=(ROW())-1,'FR-AperçuEffetPortefeuille'!$G4*'FR-AperçuEffetPortefeuille'!$I4,0)</f>
        <v>0</v>
      </c>
      <c r="D5">
        <f>IF(COLUMN()=(ROW())-1,'FR-AperçuEffetPortefeuille'!$G4*'FR-AperçuEffetPortefeuille'!$I4,0)</f>
        <v>250</v>
      </c>
      <c r="E5">
        <f>IF(COLUMN()=(ROW())-1,'FR-AperçuEffetPortefeuille'!$G4*'FR-AperçuEffetPortefeuille'!$I4,0)</f>
        <v>0</v>
      </c>
    </row>
    <row r="6" spans="1:5" x14ac:dyDescent="0.25">
      <c r="A6">
        <v>4</v>
      </c>
      <c r="B6">
        <f>IF(COLUMN()=(ROW())-1,'FR-AperçuEffetPortefeuille'!$G5*'FR-AperçuEffetPortefeuille'!$I5,0)</f>
        <v>0</v>
      </c>
      <c r="C6">
        <f>IF(COLUMN()=(ROW())-1,'FR-AperçuEffetPortefeuille'!$G5*'FR-AperçuEffetPortefeuille'!$I5,0)</f>
        <v>0</v>
      </c>
      <c r="D6">
        <f>IF(COLUMN()=(ROW())-1,'FR-AperçuEffetPortefeuille'!$G5*'FR-AperçuEffetPortefeuille'!$I5,0)</f>
        <v>0</v>
      </c>
      <c r="E6">
        <f>IF(COLUMN()=(ROW())-1,'FR-AperçuEffetPortefeuille'!$G5*'FR-AperçuEffetPortefeuille'!$I5,0)</f>
        <v>250</v>
      </c>
    </row>
    <row r="8" spans="1:5" x14ac:dyDescent="0.25">
      <c r="A8" t="s">
        <v>6</v>
      </c>
      <c r="B8">
        <v>1</v>
      </c>
      <c r="C8">
        <v>2</v>
      </c>
      <c r="D8">
        <v>3</v>
      </c>
      <c r="E8">
        <v>4</v>
      </c>
    </row>
    <row r="9" spans="1:5" x14ac:dyDescent="0.25">
      <c r="A9">
        <v>1</v>
      </c>
      <c r="B9" s="3">
        <f>IF(COLUMN()=(ROW()-7),1,0)</f>
        <v>1</v>
      </c>
      <c r="C9" s="3">
        <f t="shared" ref="C9:E12" si="0">IF(COLUMN()=(ROW()-7),1,0)</f>
        <v>0</v>
      </c>
      <c r="D9" s="3">
        <f t="shared" si="0"/>
        <v>0</v>
      </c>
      <c r="E9" s="3">
        <f t="shared" si="0"/>
        <v>0</v>
      </c>
    </row>
    <row r="10" spans="1:5" x14ac:dyDescent="0.25">
      <c r="A10">
        <v>2</v>
      </c>
      <c r="B10" s="3">
        <f t="shared" ref="B10:B12" si="1">IF(COLUMN()=(ROW()-7),1,0)</f>
        <v>0</v>
      </c>
      <c r="C10" s="3">
        <f t="shared" si="0"/>
        <v>1</v>
      </c>
      <c r="D10" s="3">
        <f t="shared" si="0"/>
        <v>0</v>
      </c>
      <c r="E10" s="3">
        <f t="shared" si="0"/>
        <v>0</v>
      </c>
    </row>
    <row r="11" spans="1:5" x14ac:dyDescent="0.25">
      <c r="A11">
        <v>3</v>
      </c>
      <c r="B11" s="3">
        <f t="shared" si="1"/>
        <v>0</v>
      </c>
      <c r="C11" s="3">
        <f t="shared" si="0"/>
        <v>0</v>
      </c>
      <c r="D11" s="3">
        <f t="shared" si="0"/>
        <v>1</v>
      </c>
      <c r="E11" s="3">
        <f t="shared" si="0"/>
        <v>0</v>
      </c>
    </row>
    <row r="12" spans="1:5" x14ac:dyDescent="0.25">
      <c r="A12">
        <v>4</v>
      </c>
      <c r="B12" s="3">
        <f t="shared" si="1"/>
        <v>0</v>
      </c>
      <c r="C12" s="3">
        <f t="shared" si="0"/>
        <v>0</v>
      </c>
      <c r="D12" s="3">
        <f t="shared" si="0"/>
        <v>0</v>
      </c>
      <c r="E12" s="3">
        <f t="shared" si="0"/>
        <v>1</v>
      </c>
    </row>
    <row r="14" spans="1:5" x14ac:dyDescent="0.25">
      <c r="A14" t="s">
        <v>12</v>
      </c>
      <c r="B14">
        <v>1</v>
      </c>
      <c r="C14">
        <v>2</v>
      </c>
      <c r="D14">
        <v>3</v>
      </c>
      <c r="E14">
        <v>4</v>
      </c>
    </row>
    <row r="15" spans="1:5" x14ac:dyDescent="0.25">
      <c r="A15">
        <v>1</v>
      </c>
      <c r="B15" s="7" cm="1">
        <f t="array" ref="B15:E18">MMULT(MMULT(SigmaB,RhoB),SigmaB)</f>
        <v>62500</v>
      </c>
      <c r="C15" s="7">
        <v>0</v>
      </c>
      <c r="D15" s="7">
        <v>0</v>
      </c>
      <c r="E15" s="7">
        <v>0</v>
      </c>
    </row>
    <row r="16" spans="1:5" x14ac:dyDescent="0.25">
      <c r="A16">
        <v>2</v>
      </c>
      <c r="B16" s="7">
        <v>0</v>
      </c>
      <c r="C16" s="7">
        <v>62500</v>
      </c>
      <c r="D16" s="7">
        <v>0</v>
      </c>
      <c r="E16" s="7">
        <v>0</v>
      </c>
    </row>
    <row r="17" spans="1:5" x14ac:dyDescent="0.25">
      <c r="A17">
        <v>3</v>
      </c>
      <c r="B17" s="7">
        <v>0</v>
      </c>
      <c r="C17" s="7">
        <v>0</v>
      </c>
      <c r="D17" s="7">
        <v>62500</v>
      </c>
      <c r="E17" s="7">
        <v>0</v>
      </c>
    </row>
    <row r="18" spans="1:5" x14ac:dyDescent="0.25">
      <c r="A18">
        <v>4</v>
      </c>
      <c r="B18" s="7">
        <v>0</v>
      </c>
      <c r="C18" s="7">
        <v>0</v>
      </c>
      <c r="D18" s="7">
        <v>0</v>
      </c>
      <c r="E18" s="7">
        <v>62500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015D69-56BA-457F-8288-BD848D328A53}">
  <sheetPr>
    <tabColor rgb="FFFF0000"/>
  </sheetPr>
  <dimension ref="A1:K36"/>
  <sheetViews>
    <sheetView zoomScaleNormal="100" workbookViewId="0">
      <selection activeCell="F25" sqref="F25"/>
    </sheetView>
  </sheetViews>
  <sheetFormatPr baseColWidth="10" defaultRowHeight="15" x14ac:dyDescent="0.25"/>
  <cols>
    <col min="1" max="1" width="18" customWidth="1"/>
  </cols>
  <sheetData>
    <row r="1" spans="1:11" x14ac:dyDescent="0.25">
      <c r="A1" s="6" t="s">
        <v>11</v>
      </c>
    </row>
    <row r="2" spans="1:11" x14ac:dyDescent="0.25">
      <c r="A2" t="s">
        <v>8</v>
      </c>
      <c r="B2">
        <v>1</v>
      </c>
      <c r="C2">
        <v>2</v>
      </c>
      <c r="D2">
        <v>3</v>
      </c>
      <c r="E2">
        <v>4</v>
      </c>
      <c r="F2">
        <v>5</v>
      </c>
      <c r="G2">
        <v>6</v>
      </c>
      <c r="H2">
        <v>7</v>
      </c>
      <c r="I2">
        <v>8</v>
      </c>
      <c r="J2">
        <v>9</v>
      </c>
      <c r="K2">
        <v>10</v>
      </c>
    </row>
    <row r="3" spans="1:11" x14ac:dyDescent="0.25">
      <c r="A3">
        <v>1</v>
      </c>
      <c r="B3">
        <f>IF(COLUMN()=(ROW())-1,'FR-AperçuEffetPortefeuille'!$L2*'FR-AperçuEffetPortefeuille'!$N2,0)</f>
        <v>100</v>
      </c>
      <c r="C3">
        <f>IF(COLUMN()=(ROW())-1,'FR-AperçuEffetPortefeuille'!$L2*'FR-AperçuEffetPortefeuille'!$N2,0)</f>
        <v>0</v>
      </c>
      <c r="D3">
        <f>IF(COLUMN()=(ROW())-1,'FR-AperçuEffetPortefeuille'!$L2*'FR-AperçuEffetPortefeuille'!$N2,0)</f>
        <v>0</v>
      </c>
      <c r="E3">
        <f>IF(COLUMN()=(ROW())-1,'FR-AperçuEffetPortefeuille'!$L2*'FR-AperçuEffetPortefeuille'!$N2,0)</f>
        <v>0</v>
      </c>
      <c r="F3">
        <f>IF(COLUMN()=(ROW())-1,'FR-AperçuEffetPortefeuille'!$L2*'FR-AperçuEffetPortefeuille'!$N2,0)</f>
        <v>0</v>
      </c>
      <c r="G3">
        <f>IF(COLUMN()=(ROW())-1,'FR-AperçuEffetPortefeuille'!$L2*'FR-AperçuEffetPortefeuille'!$N2,0)</f>
        <v>0</v>
      </c>
      <c r="H3">
        <f>IF(COLUMN()=(ROW())-1,'FR-AperçuEffetPortefeuille'!$L2*'FR-AperçuEffetPortefeuille'!$N2,0)</f>
        <v>0</v>
      </c>
      <c r="I3">
        <f>IF(COLUMN()=(ROW())-1,'FR-AperçuEffetPortefeuille'!$L2*'FR-AperçuEffetPortefeuille'!$N2,0)</f>
        <v>0</v>
      </c>
      <c r="J3">
        <f>IF(COLUMN()=(ROW())-1,'FR-AperçuEffetPortefeuille'!$L2*'FR-AperçuEffetPortefeuille'!$N2,0)</f>
        <v>0</v>
      </c>
      <c r="K3">
        <f>IF(COLUMN()=(ROW())-1,'FR-AperçuEffetPortefeuille'!$L2*'FR-AperçuEffetPortefeuille'!$N2,0)</f>
        <v>0</v>
      </c>
    </row>
    <row r="4" spans="1:11" x14ac:dyDescent="0.25">
      <c r="A4">
        <v>2</v>
      </c>
      <c r="B4">
        <f>IF(COLUMN()=(ROW())-1,'FR-AperçuEffetPortefeuille'!$L3*'FR-AperçuEffetPortefeuille'!$N3,0)</f>
        <v>0</v>
      </c>
      <c r="C4">
        <f>IF(COLUMN()=(ROW())-1,'FR-AperçuEffetPortefeuille'!$L3*'FR-AperçuEffetPortefeuille'!$N3,0)</f>
        <v>100</v>
      </c>
      <c r="D4">
        <f>IF(COLUMN()=(ROW())-1,'FR-AperçuEffetPortefeuille'!$L3*'FR-AperçuEffetPortefeuille'!$N3,0)</f>
        <v>0</v>
      </c>
      <c r="E4">
        <f>IF(COLUMN()=(ROW())-1,'FR-AperçuEffetPortefeuille'!$L3*'FR-AperçuEffetPortefeuille'!$N3,0)</f>
        <v>0</v>
      </c>
      <c r="F4">
        <f>IF(COLUMN()=(ROW())-1,'FR-AperçuEffetPortefeuille'!$L3*'FR-AperçuEffetPortefeuille'!$N3,0)</f>
        <v>0</v>
      </c>
      <c r="G4">
        <f>IF(COLUMN()=(ROW())-1,'FR-AperçuEffetPortefeuille'!$L3*'FR-AperçuEffetPortefeuille'!$N3,0)</f>
        <v>0</v>
      </c>
      <c r="H4">
        <f>IF(COLUMN()=(ROW())-1,'FR-AperçuEffetPortefeuille'!$L3*'FR-AperçuEffetPortefeuille'!$N3,0)</f>
        <v>0</v>
      </c>
      <c r="I4">
        <f>IF(COLUMN()=(ROW())-1,'FR-AperçuEffetPortefeuille'!$L3*'FR-AperçuEffetPortefeuille'!$N3,0)</f>
        <v>0</v>
      </c>
      <c r="J4">
        <f>IF(COLUMN()=(ROW())-1,'FR-AperçuEffetPortefeuille'!$L3*'FR-AperçuEffetPortefeuille'!$N3,0)</f>
        <v>0</v>
      </c>
      <c r="K4">
        <f>IF(COLUMN()=(ROW())-1,'FR-AperçuEffetPortefeuille'!$L3*'FR-AperçuEffetPortefeuille'!$N3,0)</f>
        <v>0</v>
      </c>
    </row>
    <row r="5" spans="1:11" x14ac:dyDescent="0.25">
      <c r="A5">
        <v>3</v>
      </c>
      <c r="B5">
        <f>IF(COLUMN()=(ROW())-1,'FR-AperçuEffetPortefeuille'!$L4*'FR-AperçuEffetPortefeuille'!$N4,0)</f>
        <v>0</v>
      </c>
      <c r="C5">
        <f>IF(COLUMN()=(ROW())-1,'FR-AperçuEffetPortefeuille'!$L4*'FR-AperçuEffetPortefeuille'!$N4,0)</f>
        <v>0</v>
      </c>
      <c r="D5">
        <f>IF(COLUMN()=(ROW())-1,'FR-AperçuEffetPortefeuille'!$L4*'FR-AperçuEffetPortefeuille'!$N4,0)</f>
        <v>100</v>
      </c>
      <c r="E5">
        <f>IF(COLUMN()=(ROW())-1,'FR-AperçuEffetPortefeuille'!$L4*'FR-AperçuEffetPortefeuille'!$N4,0)</f>
        <v>0</v>
      </c>
      <c r="F5">
        <f>IF(COLUMN()=(ROW())-1,'FR-AperçuEffetPortefeuille'!$L4*'FR-AperçuEffetPortefeuille'!$N4,0)</f>
        <v>0</v>
      </c>
      <c r="G5">
        <f>IF(COLUMN()=(ROW())-1,'FR-AperçuEffetPortefeuille'!$L4*'FR-AperçuEffetPortefeuille'!$N4,0)</f>
        <v>0</v>
      </c>
      <c r="H5">
        <f>IF(COLUMN()=(ROW())-1,'FR-AperçuEffetPortefeuille'!$L4*'FR-AperçuEffetPortefeuille'!$N4,0)</f>
        <v>0</v>
      </c>
      <c r="I5">
        <f>IF(COLUMN()=(ROW())-1,'FR-AperçuEffetPortefeuille'!$L4*'FR-AperçuEffetPortefeuille'!$N4,0)</f>
        <v>0</v>
      </c>
      <c r="J5">
        <f>IF(COLUMN()=(ROW())-1,'FR-AperçuEffetPortefeuille'!$L4*'FR-AperçuEffetPortefeuille'!$N4,0)</f>
        <v>0</v>
      </c>
      <c r="K5">
        <f>IF(COLUMN()=(ROW())-1,'FR-AperçuEffetPortefeuille'!$L4*'FR-AperçuEffetPortefeuille'!$N4,0)</f>
        <v>0</v>
      </c>
    </row>
    <row r="6" spans="1:11" x14ac:dyDescent="0.25">
      <c r="A6">
        <v>4</v>
      </c>
      <c r="B6">
        <f>IF(COLUMN()=(ROW())-1,'FR-AperçuEffetPortefeuille'!$L5*'FR-AperçuEffetPortefeuille'!$N5,0)</f>
        <v>0</v>
      </c>
      <c r="C6">
        <f>IF(COLUMN()=(ROW())-1,'FR-AperçuEffetPortefeuille'!$L5*'FR-AperçuEffetPortefeuille'!$N5,0)</f>
        <v>0</v>
      </c>
      <c r="D6">
        <f>IF(COLUMN()=(ROW())-1,'FR-AperçuEffetPortefeuille'!$L5*'FR-AperçuEffetPortefeuille'!$N5,0)</f>
        <v>0</v>
      </c>
      <c r="E6">
        <f>IF(COLUMN()=(ROW())-1,'FR-AperçuEffetPortefeuille'!$L5*'FR-AperçuEffetPortefeuille'!$N5,0)</f>
        <v>100</v>
      </c>
      <c r="F6">
        <f>IF(COLUMN()=(ROW())-1,'FR-AperçuEffetPortefeuille'!$L5*'FR-AperçuEffetPortefeuille'!$N5,0)</f>
        <v>0</v>
      </c>
      <c r="G6">
        <f>IF(COLUMN()=(ROW())-1,'FR-AperçuEffetPortefeuille'!$L5*'FR-AperçuEffetPortefeuille'!$N5,0)</f>
        <v>0</v>
      </c>
      <c r="H6">
        <f>IF(COLUMN()=(ROW())-1,'FR-AperçuEffetPortefeuille'!$L5*'FR-AperçuEffetPortefeuille'!$N5,0)</f>
        <v>0</v>
      </c>
      <c r="I6">
        <f>IF(COLUMN()=(ROW())-1,'FR-AperçuEffetPortefeuille'!$L5*'FR-AperçuEffetPortefeuille'!$N5,0)</f>
        <v>0</v>
      </c>
      <c r="J6">
        <f>IF(COLUMN()=(ROW())-1,'FR-AperçuEffetPortefeuille'!$L5*'FR-AperçuEffetPortefeuille'!$N5,0)</f>
        <v>0</v>
      </c>
      <c r="K6">
        <f>IF(COLUMN()=(ROW())-1,'FR-AperçuEffetPortefeuille'!$L5*'FR-AperçuEffetPortefeuille'!$N5,0)</f>
        <v>0</v>
      </c>
    </row>
    <row r="7" spans="1:11" x14ac:dyDescent="0.25">
      <c r="A7">
        <v>5</v>
      </c>
      <c r="B7">
        <f>IF(COLUMN()=(ROW())-1,'FR-AperçuEffetPortefeuille'!$L6*'FR-AperçuEffetPortefeuille'!$N6,0)</f>
        <v>0</v>
      </c>
      <c r="C7">
        <f>IF(COLUMN()=(ROW())-1,'FR-AperçuEffetPortefeuille'!$L6*'FR-AperçuEffetPortefeuille'!$N6,0)</f>
        <v>0</v>
      </c>
      <c r="D7">
        <f>IF(COLUMN()=(ROW())-1,'FR-AperçuEffetPortefeuille'!$L6*'FR-AperçuEffetPortefeuille'!$N6,0)</f>
        <v>0</v>
      </c>
      <c r="E7">
        <f>IF(COLUMN()=(ROW())-1,'FR-AperçuEffetPortefeuille'!$L6*'FR-AperçuEffetPortefeuille'!$N6,0)</f>
        <v>0</v>
      </c>
      <c r="F7">
        <f>IF(COLUMN()=(ROW())-1,'FR-AperçuEffetPortefeuille'!$L6*'FR-AperçuEffetPortefeuille'!$N6,0)</f>
        <v>100</v>
      </c>
      <c r="G7">
        <f>IF(COLUMN()=(ROW())-1,'FR-AperçuEffetPortefeuille'!$L6*'FR-AperçuEffetPortefeuille'!$N6,0)</f>
        <v>0</v>
      </c>
      <c r="H7">
        <f>IF(COLUMN()=(ROW())-1,'FR-AperçuEffetPortefeuille'!$L6*'FR-AperçuEffetPortefeuille'!$N6,0)</f>
        <v>0</v>
      </c>
      <c r="I7">
        <f>IF(COLUMN()=(ROW())-1,'FR-AperçuEffetPortefeuille'!$L6*'FR-AperçuEffetPortefeuille'!$N6,0)</f>
        <v>0</v>
      </c>
      <c r="J7">
        <f>IF(COLUMN()=(ROW())-1,'FR-AperçuEffetPortefeuille'!$L6*'FR-AperçuEffetPortefeuille'!$N6,0)</f>
        <v>0</v>
      </c>
      <c r="K7">
        <f>IF(COLUMN()=(ROW())-1,'FR-AperçuEffetPortefeuille'!$L6*'FR-AperçuEffetPortefeuille'!$N6,0)</f>
        <v>0</v>
      </c>
    </row>
    <row r="8" spans="1:11" x14ac:dyDescent="0.25">
      <c r="A8">
        <v>6</v>
      </c>
      <c r="B8">
        <f>IF(COLUMN()=(ROW())-1,'FR-AperçuEffetPortefeuille'!$L7*'FR-AperçuEffetPortefeuille'!$N7,0)</f>
        <v>0</v>
      </c>
      <c r="C8">
        <f>IF(COLUMN()=(ROW())-1,'FR-AperçuEffetPortefeuille'!$L7*'FR-AperçuEffetPortefeuille'!$N7,0)</f>
        <v>0</v>
      </c>
      <c r="D8">
        <f>IF(COLUMN()=(ROW())-1,'FR-AperçuEffetPortefeuille'!$L7*'FR-AperçuEffetPortefeuille'!$N7,0)</f>
        <v>0</v>
      </c>
      <c r="E8">
        <f>IF(COLUMN()=(ROW())-1,'FR-AperçuEffetPortefeuille'!$L7*'FR-AperçuEffetPortefeuille'!$N7,0)</f>
        <v>0</v>
      </c>
      <c r="F8">
        <f>IF(COLUMN()=(ROW())-1,'FR-AperçuEffetPortefeuille'!$L7*'FR-AperçuEffetPortefeuille'!$N7,0)</f>
        <v>0</v>
      </c>
      <c r="G8">
        <f>IF(COLUMN()=(ROW())-1,'FR-AperçuEffetPortefeuille'!$L7*'FR-AperçuEffetPortefeuille'!$N7,0)</f>
        <v>100</v>
      </c>
      <c r="H8">
        <f>IF(COLUMN()=(ROW())-1,'FR-AperçuEffetPortefeuille'!$L7*'FR-AperçuEffetPortefeuille'!$N7,0)</f>
        <v>0</v>
      </c>
      <c r="I8">
        <f>IF(COLUMN()=(ROW())-1,'FR-AperçuEffetPortefeuille'!$L7*'FR-AperçuEffetPortefeuille'!$N7,0)</f>
        <v>0</v>
      </c>
      <c r="J8">
        <f>IF(COLUMN()=(ROW())-1,'FR-AperçuEffetPortefeuille'!$L7*'FR-AperçuEffetPortefeuille'!$N7,0)</f>
        <v>0</v>
      </c>
      <c r="K8">
        <f>IF(COLUMN()=(ROW())-1,'FR-AperçuEffetPortefeuille'!$L7*'FR-AperçuEffetPortefeuille'!$N7,0)</f>
        <v>0</v>
      </c>
    </row>
    <row r="9" spans="1:11" x14ac:dyDescent="0.25">
      <c r="A9">
        <v>7</v>
      </c>
      <c r="B9">
        <f>IF(COLUMN()=(ROW())-1,'FR-AperçuEffetPortefeuille'!$L8*'FR-AperçuEffetPortefeuille'!$N8,0)</f>
        <v>0</v>
      </c>
      <c r="C9">
        <f>IF(COLUMN()=(ROW())-1,'FR-AperçuEffetPortefeuille'!$L8*'FR-AperçuEffetPortefeuille'!$N8,0)</f>
        <v>0</v>
      </c>
      <c r="D9">
        <f>IF(COLUMN()=(ROW())-1,'FR-AperçuEffetPortefeuille'!$L8*'FR-AperçuEffetPortefeuille'!$N8,0)</f>
        <v>0</v>
      </c>
      <c r="E9">
        <f>IF(COLUMN()=(ROW())-1,'FR-AperçuEffetPortefeuille'!$L8*'FR-AperçuEffetPortefeuille'!$N8,0)</f>
        <v>0</v>
      </c>
      <c r="F9">
        <f>IF(COLUMN()=(ROW())-1,'FR-AperçuEffetPortefeuille'!$L8*'FR-AperçuEffetPortefeuille'!$N8,0)</f>
        <v>0</v>
      </c>
      <c r="G9">
        <f>IF(COLUMN()=(ROW())-1,'FR-AperçuEffetPortefeuille'!$L8*'FR-AperçuEffetPortefeuille'!$N8,0)</f>
        <v>0</v>
      </c>
      <c r="H9">
        <f>IF(COLUMN()=(ROW())-1,'FR-AperçuEffetPortefeuille'!$L8*'FR-AperçuEffetPortefeuille'!$N8,0)</f>
        <v>100</v>
      </c>
      <c r="I9">
        <f>IF(COLUMN()=(ROW())-1,'FR-AperçuEffetPortefeuille'!$L8*'FR-AperçuEffetPortefeuille'!$N8,0)</f>
        <v>0</v>
      </c>
      <c r="J9">
        <f>IF(COLUMN()=(ROW())-1,'FR-AperçuEffetPortefeuille'!$L8*'FR-AperçuEffetPortefeuille'!$N8,0)</f>
        <v>0</v>
      </c>
      <c r="K9">
        <f>IF(COLUMN()=(ROW())-1,'FR-AperçuEffetPortefeuille'!$L8*'FR-AperçuEffetPortefeuille'!$N8,0)</f>
        <v>0</v>
      </c>
    </row>
    <row r="10" spans="1:11" x14ac:dyDescent="0.25">
      <c r="A10">
        <v>8</v>
      </c>
      <c r="B10">
        <f>IF(COLUMN()=(ROW())-1,'FR-AperçuEffetPortefeuille'!$L9*'FR-AperçuEffetPortefeuille'!$N9,0)</f>
        <v>0</v>
      </c>
      <c r="C10">
        <f>IF(COLUMN()=(ROW())-1,'FR-AperçuEffetPortefeuille'!$L9*'FR-AperçuEffetPortefeuille'!$N9,0)</f>
        <v>0</v>
      </c>
      <c r="D10">
        <f>IF(COLUMN()=(ROW())-1,'FR-AperçuEffetPortefeuille'!$L9*'FR-AperçuEffetPortefeuille'!$N9,0)</f>
        <v>0</v>
      </c>
      <c r="E10">
        <f>IF(COLUMN()=(ROW())-1,'FR-AperçuEffetPortefeuille'!$L9*'FR-AperçuEffetPortefeuille'!$N9,0)</f>
        <v>0</v>
      </c>
      <c r="F10">
        <f>IF(COLUMN()=(ROW())-1,'FR-AperçuEffetPortefeuille'!$L9*'FR-AperçuEffetPortefeuille'!$N9,0)</f>
        <v>0</v>
      </c>
      <c r="G10">
        <f>IF(COLUMN()=(ROW())-1,'FR-AperçuEffetPortefeuille'!$L9*'FR-AperçuEffetPortefeuille'!$N9,0)</f>
        <v>0</v>
      </c>
      <c r="H10">
        <f>IF(COLUMN()=(ROW())-1,'FR-AperçuEffetPortefeuille'!$L9*'FR-AperçuEffetPortefeuille'!$N9,0)</f>
        <v>0</v>
      </c>
      <c r="I10">
        <f>IF(COLUMN()=(ROW())-1,'FR-AperçuEffetPortefeuille'!$L9*'FR-AperçuEffetPortefeuille'!$N9,0)</f>
        <v>100</v>
      </c>
      <c r="J10">
        <f>IF(COLUMN()=(ROW())-1,'FR-AperçuEffetPortefeuille'!$L9*'FR-AperçuEffetPortefeuille'!$N9,0)</f>
        <v>0</v>
      </c>
      <c r="K10">
        <f>IF(COLUMN()=(ROW())-1,'FR-AperçuEffetPortefeuille'!$L9*'FR-AperçuEffetPortefeuille'!$N9,0)</f>
        <v>0</v>
      </c>
    </row>
    <row r="11" spans="1:11" x14ac:dyDescent="0.25">
      <c r="A11">
        <v>9</v>
      </c>
      <c r="B11">
        <f>IF(COLUMN()=(ROW())-1,'FR-AperçuEffetPortefeuille'!$L10*'FR-AperçuEffetPortefeuille'!$N10,0)</f>
        <v>0</v>
      </c>
      <c r="C11">
        <f>IF(COLUMN()=(ROW())-1,'FR-AperçuEffetPortefeuille'!$L10*'FR-AperçuEffetPortefeuille'!$N10,0)</f>
        <v>0</v>
      </c>
      <c r="D11">
        <f>IF(COLUMN()=(ROW())-1,'FR-AperçuEffetPortefeuille'!$L10*'FR-AperçuEffetPortefeuille'!$N10,0)</f>
        <v>0</v>
      </c>
      <c r="E11">
        <f>IF(COLUMN()=(ROW())-1,'FR-AperçuEffetPortefeuille'!$L10*'FR-AperçuEffetPortefeuille'!$N10,0)</f>
        <v>0</v>
      </c>
      <c r="F11">
        <f>IF(COLUMN()=(ROW())-1,'FR-AperçuEffetPortefeuille'!$L10*'FR-AperçuEffetPortefeuille'!$N10,0)</f>
        <v>0</v>
      </c>
      <c r="G11">
        <f>IF(COLUMN()=(ROW())-1,'FR-AperçuEffetPortefeuille'!$L10*'FR-AperçuEffetPortefeuille'!$N10,0)</f>
        <v>0</v>
      </c>
      <c r="H11">
        <f>IF(COLUMN()=(ROW())-1,'FR-AperçuEffetPortefeuille'!$L10*'FR-AperçuEffetPortefeuille'!$N10,0)</f>
        <v>0</v>
      </c>
      <c r="I11">
        <f>IF(COLUMN()=(ROW())-1,'FR-AperçuEffetPortefeuille'!$L10*'FR-AperçuEffetPortefeuille'!$N10,0)</f>
        <v>0</v>
      </c>
      <c r="J11">
        <f>IF(COLUMN()=(ROW())-1,'FR-AperçuEffetPortefeuille'!$L10*'FR-AperçuEffetPortefeuille'!$N10,0)</f>
        <v>100</v>
      </c>
      <c r="K11">
        <f>IF(COLUMN()=(ROW())-1,'FR-AperçuEffetPortefeuille'!$L10*'FR-AperçuEffetPortefeuille'!$N10,0)</f>
        <v>0</v>
      </c>
    </row>
    <row r="12" spans="1:11" x14ac:dyDescent="0.25">
      <c r="A12">
        <v>10</v>
      </c>
      <c r="B12">
        <f>IF(COLUMN()=(ROW())-1,'FR-AperçuEffetPortefeuille'!$L11*'FR-AperçuEffetPortefeuille'!$N11,0)</f>
        <v>0</v>
      </c>
      <c r="C12">
        <f>IF(COLUMN()=(ROW())-1,'FR-AperçuEffetPortefeuille'!$L11*'FR-AperçuEffetPortefeuille'!$N11,0)</f>
        <v>0</v>
      </c>
      <c r="D12">
        <f>IF(COLUMN()=(ROW())-1,'FR-AperçuEffetPortefeuille'!$L11*'FR-AperçuEffetPortefeuille'!$N11,0)</f>
        <v>0</v>
      </c>
      <c r="E12">
        <f>IF(COLUMN()=(ROW())-1,'FR-AperçuEffetPortefeuille'!$L11*'FR-AperçuEffetPortefeuille'!$N11,0)</f>
        <v>0</v>
      </c>
      <c r="F12">
        <f>IF(COLUMN()=(ROW())-1,'FR-AperçuEffetPortefeuille'!$L11*'FR-AperçuEffetPortefeuille'!$N11,0)</f>
        <v>0</v>
      </c>
      <c r="G12">
        <f>IF(COLUMN()=(ROW())-1,'FR-AperçuEffetPortefeuille'!$L11*'FR-AperçuEffetPortefeuille'!$N11,0)</f>
        <v>0</v>
      </c>
      <c r="H12">
        <f>IF(COLUMN()=(ROW())-1,'FR-AperçuEffetPortefeuille'!$L11*'FR-AperçuEffetPortefeuille'!$N11,0)</f>
        <v>0</v>
      </c>
      <c r="I12">
        <f>IF(COLUMN()=(ROW())-1,'FR-AperçuEffetPortefeuille'!$L11*'FR-AperçuEffetPortefeuille'!$N11,0)</f>
        <v>0</v>
      </c>
      <c r="J12">
        <f>IF(COLUMN()=(ROW())-1,'FR-AperçuEffetPortefeuille'!$L11*'FR-AperçuEffetPortefeuille'!$N11,0)</f>
        <v>0</v>
      </c>
      <c r="K12">
        <f>IF(COLUMN()=(ROW())-1,'FR-AperçuEffetPortefeuille'!$L11*'FR-AperçuEffetPortefeuille'!$N11,0)</f>
        <v>100</v>
      </c>
    </row>
    <row r="14" spans="1:11" x14ac:dyDescent="0.25">
      <c r="A14" t="s">
        <v>9</v>
      </c>
      <c r="B14">
        <v>1</v>
      </c>
      <c r="C14">
        <v>2</v>
      </c>
      <c r="D14">
        <v>3</v>
      </c>
      <c r="E14">
        <v>4</v>
      </c>
      <c r="F14">
        <v>5</v>
      </c>
      <c r="G14">
        <v>6</v>
      </c>
      <c r="H14">
        <v>7</v>
      </c>
      <c r="I14">
        <v>8</v>
      </c>
      <c r="J14">
        <v>9</v>
      </c>
      <c r="K14">
        <v>10</v>
      </c>
    </row>
    <row r="15" spans="1:11" x14ac:dyDescent="0.25">
      <c r="A15">
        <v>1</v>
      </c>
      <c r="B15" s="3">
        <f>IF(COLUMN()=(ROW()-13),1,0)</f>
        <v>1</v>
      </c>
      <c r="C15" s="3">
        <f t="shared" ref="C15:K24" si="0">IF(COLUMN()=(ROW()-13),1,0)</f>
        <v>0</v>
      </c>
      <c r="D15" s="3">
        <f t="shared" si="0"/>
        <v>0</v>
      </c>
      <c r="E15" s="3">
        <f t="shared" si="0"/>
        <v>0</v>
      </c>
      <c r="F15" s="3">
        <f t="shared" si="0"/>
        <v>0</v>
      </c>
      <c r="G15" s="3">
        <f t="shared" si="0"/>
        <v>0</v>
      </c>
      <c r="H15" s="3">
        <f t="shared" si="0"/>
        <v>0</v>
      </c>
      <c r="I15" s="3">
        <f t="shared" si="0"/>
        <v>0</v>
      </c>
      <c r="J15" s="3">
        <f t="shared" si="0"/>
        <v>0</v>
      </c>
      <c r="K15" s="3">
        <f t="shared" si="0"/>
        <v>0</v>
      </c>
    </row>
    <row r="16" spans="1:11" x14ac:dyDescent="0.25">
      <c r="A16">
        <v>2</v>
      </c>
      <c r="B16" s="3">
        <f t="shared" ref="B16:B24" si="1">IF(COLUMN()=(ROW()-13),1,0)</f>
        <v>0</v>
      </c>
      <c r="C16" s="3">
        <f t="shared" si="0"/>
        <v>1</v>
      </c>
      <c r="D16" s="3">
        <f t="shared" si="0"/>
        <v>0</v>
      </c>
      <c r="E16" s="3">
        <f t="shared" si="0"/>
        <v>0</v>
      </c>
      <c r="F16" s="3">
        <f t="shared" si="0"/>
        <v>0</v>
      </c>
      <c r="G16" s="3">
        <f t="shared" si="0"/>
        <v>0</v>
      </c>
      <c r="H16" s="3">
        <f t="shared" si="0"/>
        <v>0</v>
      </c>
      <c r="I16" s="3">
        <f t="shared" si="0"/>
        <v>0</v>
      </c>
      <c r="J16" s="3">
        <f t="shared" si="0"/>
        <v>0</v>
      </c>
      <c r="K16" s="3">
        <f t="shared" si="0"/>
        <v>0</v>
      </c>
    </row>
    <row r="17" spans="1:11" x14ac:dyDescent="0.25">
      <c r="A17">
        <v>3</v>
      </c>
      <c r="B17" s="3">
        <f t="shared" si="1"/>
        <v>0</v>
      </c>
      <c r="C17" s="3">
        <f t="shared" si="0"/>
        <v>0</v>
      </c>
      <c r="D17" s="3">
        <f t="shared" si="0"/>
        <v>1</v>
      </c>
      <c r="E17" s="3">
        <f t="shared" si="0"/>
        <v>0</v>
      </c>
      <c r="F17" s="3">
        <f t="shared" si="0"/>
        <v>0</v>
      </c>
      <c r="G17" s="3">
        <f t="shared" si="0"/>
        <v>0</v>
      </c>
      <c r="H17" s="3">
        <f t="shared" si="0"/>
        <v>0</v>
      </c>
      <c r="I17" s="3">
        <f t="shared" si="0"/>
        <v>0</v>
      </c>
      <c r="J17" s="3">
        <f t="shared" si="0"/>
        <v>0</v>
      </c>
      <c r="K17" s="3">
        <f t="shared" si="0"/>
        <v>0</v>
      </c>
    </row>
    <row r="18" spans="1:11" x14ac:dyDescent="0.25">
      <c r="A18">
        <v>4</v>
      </c>
      <c r="B18" s="3">
        <f t="shared" si="1"/>
        <v>0</v>
      </c>
      <c r="C18" s="3">
        <f t="shared" si="0"/>
        <v>0</v>
      </c>
      <c r="D18" s="3">
        <f t="shared" si="0"/>
        <v>0</v>
      </c>
      <c r="E18" s="3">
        <f t="shared" si="0"/>
        <v>1</v>
      </c>
      <c r="F18" s="3">
        <f t="shared" si="0"/>
        <v>0</v>
      </c>
      <c r="G18" s="3">
        <f t="shared" si="0"/>
        <v>0</v>
      </c>
      <c r="H18" s="3">
        <f t="shared" si="0"/>
        <v>0</v>
      </c>
      <c r="I18" s="3">
        <f t="shared" si="0"/>
        <v>0</v>
      </c>
      <c r="J18" s="3">
        <f t="shared" si="0"/>
        <v>0</v>
      </c>
      <c r="K18" s="3">
        <f t="shared" si="0"/>
        <v>0</v>
      </c>
    </row>
    <row r="19" spans="1:11" x14ac:dyDescent="0.25">
      <c r="A19">
        <v>5</v>
      </c>
      <c r="B19" s="3">
        <f t="shared" si="1"/>
        <v>0</v>
      </c>
      <c r="C19" s="3">
        <f t="shared" si="0"/>
        <v>0</v>
      </c>
      <c r="D19" s="3">
        <f t="shared" si="0"/>
        <v>0</v>
      </c>
      <c r="E19" s="3">
        <f t="shared" si="0"/>
        <v>0</v>
      </c>
      <c r="F19" s="3">
        <f t="shared" si="0"/>
        <v>1</v>
      </c>
      <c r="G19" s="3">
        <f t="shared" si="0"/>
        <v>0</v>
      </c>
      <c r="H19" s="3">
        <f t="shared" si="0"/>
        <v>0</v>
      </c>
      <c r="I19" s="3">
        <f t="shared" si="0"/>
        <v>0</v>
      </c>
      <c r="J19" s="3">
        <f t="shared" si="0"/>
        <v>0</v>
      </c>
      <c r="K19" s="3">
        <f t="shared" si="0"/>
        <v>0</v>
      </c>
    </row>
    <row r="20" spans="1:11" x14ac:dyDescent="0.25">
      <c r="A20">
        <v>6</v>
      </c>
      <c r="B20" s="3">
        <f t="shared" si="1"/>
        <v>0</v>
      </c>
      <c r="C20" s="3">
        <f t="shared" si="0"/>
        <v>0</v>
      </c>
      <c r="D20" s="3">
        <f t="shared" si="0"/>
        <v>0</v>
      </c>
      <c r="E20" s="3">
        <f t="shared" si="0"/>
        <v>0</v>
      </c>
      <c r="F20" s="3">
        <f t="shared" si="0"/>
        <v>0</v>
      </c>
      <c r="G20" s="3">
        <f t="shared" si="0"/>
        <v>1</v>
      </c>
      <c r="H20" s="3">
        <f t="shared" si="0"/>
        <v>0</v>
      </c>
      <c r="I20" s="3">
        <f t="shared" si="0"/>
        <v>0</v>
      </c>
      <c r="J20" s="3">
        <f t="shared" si="0"/>
        <v>0</v>
      </c>
      <c r="K20" s="3">
        <f t="shared" si="0"/>
        <v>0</v>
      </c>
    </row>
    <row r="21" spans="1:11" x14ac:dyDescent="0.25">
      <c r="A21">
        <v>7</v>
      </c>
      <c r="B21" s="3">
        <f t="shared" si="1"/>
        <v>0</v>
      </c>
      <c r="C21" s="3">
        <f t="shared" si="0"/>
        <v>0</v>
      </c>
      <c r="D21" s="3">
        <f t="shared" si="0"/>
        <v>0</v>
      </c>
      <c r="E21" s="3">
        <f t="shared" si="0"/>
        <v>0</v>
      </c>
      <c r="F21" s="3">
        <f t="shared" si="0"/>
        <v>0</v>
      </c>
      <c r="G21" s="3">
        <f t="shared" si="0"/>
        <v>0</v>
      </c>
      <c r="H21" s="3">
        <f t="shared" si="0"/>
        <v>1</v>
      </c>
      <c r="I21" s="3">
        <f t="shared" si="0"/>
        <v>0</v>
      </c>
      <c r="J21" s="3">
        <f t="shared" si="0"/>
        <v>0</v>
      </c>
      <c r="K21" s="3">
        <f t="shared" si="0"/>
        <v>0</v>
      </c>
    </row>
    <row r="22" spans="1:11" x14ac:dyDescent="0.25">
      <c r="A22">
        <v>8</v>
      </c>
      <c r="B22" s="3">
        <f t="shared" si="1"/>
        <v>0</v>
      </c>
      <c r="C22" s="3">
        <f t="shared" si="0"/>
        <v>0</v>
      </c>
      <c r="D22" s="3">
        <f t="shared" si="0"/>
        <v>0</v>
      </c>
      <c r="E22" s="3">
        <f t="shared" si="0"/>
        <v>0</v>
      </c>
      <c r="F22" s="3">
        <f t="shared" si="0"/>
        <v>0</v>
      </c>
      <c r="G22" s="3">
        <f t="shared" si="0"/>
        <v>0</v>
      </c>
      <c r="H22" s="3">
        <f t="shared" si="0"/>
        <v>0</v>
      </c>
      <c r="I22" s="3">
        <f t="shared" si="0"/>
        <v>1</v>
      </c>
      <c r="J22" s="3">
        <f t="shared" si="0"/>
        <v>0</v>
      </c>
      <c r="K22" s="3">
        <f t="shared" si="0"/>
        <v>0</v>
      </c>
    </row>
    <row r="23" spans="1:11" x14ac:dyDescent="0.25">
      <c r="A23">
        <v>9</v>
      </c>
      <c r="B23" s="3">
        <f t="shared" si="1"/>
        <v>0</v>
      </c>
      <c r="C23" s="3">
        <f t="shared" si="0"/>
        <v>0</v>
      </c>
      <c r="D23" s="3">
        <f t="shared" si="0"/>
        <v>0</v>
      </c>
      <c r="E23" s="3">
        <f t="shared" si="0"/>
        <v>0</v>
      </c>
      <c r="F23" s="3">
        <f t="shared" si="0"/>
        <v>0</v>
      </c>
      <c r="G23" s="3">
        <f t="shared" si="0"/>
        <v>0</v>
      </c>
      <c r="H23" s="3">
        <f t="shared" si="0"/>
        <v>0</v>
      </c>
      <c r="I23" s="3">
        <f t="shared" si="0"/>
        <v>0</v>
      </c>
      <c r="J23" s="3">
        <f t="shared" si="0"/>
        <v>1</v>
      </c>
      <c r="K23" s="3">
        <f t="shared" si="0"/>
        <v>0</v>
      </c>
    </row>
    <row r="24" spans="1:11" x14ac:dyDescent="0.25">
      <c r="A24">
        <v>10</v>
      </c>
      <c r="B24" s="3">
        <f t="shared" si="1"/>
        <v>0</v>
      </c>
      <c r="C24" s="3">
        <f t="shared" si="0"/>
        <v>0</v>
      </c>
      <c r="D24" s="3">
        <f t="shared" si="0"/>
        <v>0</v>
      </c>
      <c r="E24" s="3">
        <f t="shared" si="0"/>
        <v>0</v>
      </c>
      <c r="F24" s="3">
        <f t="shared" si="0"/>
        <v>0</v>
      </c>
      <c r="G24" s="3">
        <f t="shared" si="0"/>
        <v>0</v>
      </c>
      <c r="H24" s="3">
        <f t="shared" si="0"/>
        <v>0</v>
      </c>
      <c r="I24" s="3">
        <f t="shared" si="0"/>
        <v>0</v>
      </c>
      <c r="J24" s="3">
        <f t="shared" si="0"/>
        <v>0</v>
      </c>
      <c r="K24" s="3">
        <f t="shared" si="0"/>
        <v>1</v>
      </c>
    </row>
    <row r="25" spans="1:11" x14ac:dyDescent="0.25">
      <c r="B25" s="3"/>
      <c r="C25" s="3"/>
      <c r="D25" s="3"/>
      <c r="E25" s="3"/>
    </row>
    <row r="26" spans="1:11" x14ac:dyDescent="0.25">
      <c r="A26" t="s">
        <v>10</v>
      </c>
      <c r="B26">
        <v>1</v>
      </c>
      <c r="C26">
        <v>2</v>
      </c>
      <c r="D26">
        <v>3</v>
      </c>
      <c r="E26">
        <v>4</v>
      </c>
      <c r="F26">
        <v>5</v>
      </c>
      <c r="G26">
        <v>6</v>
      </c>
      <c r="H26">
        <v>7</v>
      </c>
      <c r="I26">
        <v>8</v>
      </c>
      <c r="J26">
        <v>9</v>
      </c>
      <c r="K26">
        <v>10</v>
      </c>
    </row>
    <row r="27" spans="1:11" x14ac:dyDescent="0.25">
      <c r="A27">
        <v>1</v>
      </c>
      <c r="B27" s="7" cm="1">
        <f t="array" ref="B27:K36">MMULT(MMULT(SigmaC,RhoC),SigmaC)</f>
        <v>10000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</row>
    <row r="28" spans="1:11" x14ac:dyDescent="0.25">
      <c r="A28">
        <v>2</v>
      </c>
      <c r="B28" s="7">
        <v>0</v>
      </c>
      <c r="C28" s="7">
        <v>10000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</row>
    <row r="29" spans="1:11" x14ac:dyDescent="0.25">
      <c r="A29">
        <v>3</v>
      </c>
      <c r="B29" s="7">
        <v>0</v>
      </c>
      <c r="C29" s="7">
        <v>0</v>
      </c>
      <c r="D29" s="7">
        <v>10000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</row>
    <row r="30" spans="1:11" x14ac:dyDescent="0.25">
      <c r="A30">
        <v>4</v>
      </c>
      <c r="B30" s="7">
        <v>0</v>
      </c>
      <c r="C30" s="7">
        <v>0</v>
      </c>
      <c r="D30" s="7">
        <v>0</v>
      </c>
      <c r="E30" s="7">
        <v>10000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</row>
    <row r="31" spans="1:11" x14ac:dyDescent="0.25">
      <c r="A31">
        <v>5</v>
      </c>
      <c r="B31" s="7">
        <v>0</v>
      </c>
      <c r="C31" s="7">
        <v>0</v>
      </c>
      <c r="D31" s="7">
        <v>0</v>
      </c>
      <c r="E31" s="7">
        <v>0</v>
      </c>
      <c r="F31" s="7">
        <v>10000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</row>
    <row r="32" spans="1:11" x14ac:dyDescent="0.25">
      <c r="A32">
        <v>6</v>
      </c>
      <c r="B32" s="7">
        <v>0</v>
      </c>
      <c r="C32" s="7">
        <v>0</v>
      </c>
      <c r="D32" s="7">
        <v>0</v>
      </c>
      <c r="E32" s="7">
        <v>0</v>
      </c>
      <c r="F32" s="7">
        <v>0</v>
      </c>
      <c r="G32" s="7">
        <v>10000</v>
      </c>
      <c r="H32" s="7">
        <v>0</v>
      </c>
      <c r="I32" s="7">
        <v>0</v>
      </c>
      <c r="J32" s="7">
        <v>0</v>
      </c>
      <c r="K32" s="7">
        <v>0</v>
      </c>
    </row>
    <row r="33" spans="1:11" x14ac:dyDescent="0.25">
      <c r="A33">
        <v>7</v>
      </c>
      <c r="B33" s="7">
        <v>0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  <c r="H33" s="7">
        <v>10000</v>
      </c>
      <c r="I33" s="7">
        <v>0</v>
      </c>
      <c r="J33" s="7">
        <v>0</v>
      </c>
      <c r="K33" s="7">
        <v>0</v>
      </c>
    </row>
    <row r="34" spans="1:11" x14ac:dyDescent="0.25">
      <c r="A34">
        <v>8</v>
      </c>
      <c r="B34" s="7">
        <v>0</v>
      </c>
      <c r="C34" s="7">
        <v>0</v>
      </c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7">
        <v>10000</v>
      </c>
      <c r="J34" s="7">
        <v>0</v>
      </c>
      <c r="K34" s="7">
        <v>0</v>
      </c>
    </row>
    <row r="35" spans="1:11" x14ac:dyDescent="0.25">
      <c r="A35">
        <v>9</v>
      </c>
      <c r="B35" s="7">
        <v>0</v>
      </c>
      <c r="C35" s="7">
        <v>0</v>
      </c>
      <c r="D35" s="7">
        <v>0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  <c r="J35" s="7">
        <v>10000</v>
      </c>
      <c r="K35" s="7">
        <v>0</v>
      </c>
    </row>
    <row r="36" spans="1:11" x14ac:dyDescent="0.25">
      <c r="A36">
        <v>10</v>
      </c>
      <c r="B36" s="7">
        <v>0</v>
      </c>
      <c r="C36" s="7">
        <v>0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10000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902AC9-90CA-4738-AD7D-AB2235AFB9F6}">
  <sheetPr>
    <tabColor rgb="FF92D050"/>
  </sheetPr>
  <dimension ref="A1:N25"/>
  <sheetViews>
    <sheetView zoomScale="85" zoomScaleNormal="85" workbookViewId="0">
      <selection activeCell="C38" sqref="C38"/>
    </sheetView>
  </sheetViews>
  <sheetFormatPr baseColWidth="10" defaultRowHeight="15" x14ac:dyDescent="0.25"/>
  <sheetData>
    <row r="1" spans="1:14" x14ac:dyDescent="0.25">
      <c r="A1" t="s">
        <v>19</v>
      </c>
      <c r="B1" t="s">
        <v>20</v>
      </c>
      <c r="H1" t="s">
        <v>23</v>
      </c>
      <c r="I1" t="s">
        <v>24</v>
      </c>
      <c r="J1" t="s">
        <v>25</v>
      </c>
      <c r="K1" t="s">
        <v>26</v>
      </c>
      <c r="L1" t="s">
        <v>27</v>
      </c>
      <c r="M1" t="s">
        <v>28</v>
      </c>
    </row>
    <row r="2" spans="1:14" x14ac:dyDescent="0.25">
      <c r="A2">
        <v>10</v>
      </c>
      <c r="B2">
        <v>100</v>
      </c>
      <c r="H2">
        <v>10</v>
      </c>
      <c r="I2">
        <v>100</v>
      </c>
      <c r="J2">
        <v>3</v>
      </c>
      <c r="K2">
        <v>1</v>
      </c>
      <c r="L2">
        <v>2</v>
      </c>
      <c r="M2">
        <v>8</v>
      </c>
    </row>
    <row r="3" spans="1:14" x14ac:dyDescent="0.25">
      <c r="A3">
        <v>8</v>
      </c>
      <c r="B3">
        <v>70</v>
      </c>
      <c r="H3">
        <v>8</v>
      </c>
      <c r="I3">
        <v>70</v>
      </c>
      <c r="J3">
        <v>4</v>
      </c>
      <c r="K3">
        <v>5</v>
      </c>
      <c r="L3">
        <v>3</v>
      </c>
      <c r="M3">
        <v>4</v>
      </c>
    </row>
    <row r="4" spans="1:14" x14ac:dyDescent="0.25">
      <c r="A4">
        <v>5</v>
      </c>
      <c r="B4">
        <v>75</v>
      </c>
      <c r="H4">
        <v>5</v>
      </c>
      <c r="I4">
        <v>75</v>
      </c>
      <c r="J4">
        <v>5</v>
      </c>
      <c r="K4">
        <v>6</v>
      </c>
      <c r="L4">
        <v>3</v>
      </c>
      <c r="M4">
        <v>5</v>
      </c>
    </row>
    <row r="5" spans="1:14" x14ac:dyDescent="0.25">
      <c r="A5">
        <v>4</v>
      </c>
      <c r="B5">
        <v>30</v>
      </c>
      <c r="H5">
        <v>4</v>
      </c>
      <c r="I5">
        <v>30</v>
      </c>
      <c r="J5">
        <v>6</v>
      </c>
      <c r="K5">
        <v>7</v>
      </c>
      <c r="L5">
        <v>6</v>
      </c>
      <c r="M5">
        <v>4</v>
      </c>
    </row>
    <row r="6" spans="1:14" x14ac:dyDescent="0.25">
      <c r="A6">
        <v>2</v>
      </c>
      <c r="B6">
        <v>20</v>
      </c>
      <c r="H6">
        <v>2</v>
      </c>
      <c r="I6">
        <v>20</v>
      </c>
      <c r="J6">
        <v>3</v>
      </c>
      <c r="K6">
        <v>6</v>
      </c>
      <c r="L6">
        <v>6</v>
      </c>
      <c r="M6">
        <v>4</v>
      </c>
    </row>
    <row r="7" spans="1:14" x14ac:dyDescent="0.25">
      <c r="A7">
        <v>2</v>
      </c>
      <c r="B7">
        <v>10</v>
      </c>
      <c r="H7">
        <v>2</v>
      </c>
      <c r="I7">
        <v>10</v>
      </c>
      <c r="J7">
        <v>5</v>
      </c>
      <c r="K7">
        <v>5</v>
      </c>
      <c r="L7">
        <v>6</v>
      </c>
      <c r="M7">
        <v>2</v>
      </c>
    </row>
    <row r="9" spans="1:14" x14ac:dyDescent="0.25">
      <c r="A9" t="s">
        <v>21</v>
      </c>
      <c r="B9" s="21">
        <f>CORREL(A2:A7,B2:B7)</f>
        <v>0.92570653621597898</v>
      </c>
    </row>
    <row r="10" spans="1:14" x14ac:dyDescent="0.25">
      <c r="B10" s="21" t="s">
        <v>22</v>
      </c>
      <c r="I10" t="s">
        <v>23</v>
      </c>
      <c r="J10" t="s">
        <v>24</v>
      </c>
      <c r="K10" t="s">
        <v>25</v>
      </c>
      <c r="L10" t="s">
        <v>26</v>
      </c>
      <c r="M10" t="s">
        <v>27</v>
      </c>
      <c r="N10" t="s">
        <v>28</v>
      </c>
    </row>
    <row r="11" spans="1:14" x14ac:dyDescent="0.25">
      <c r="H11" t="s">
        <v>23</v>
      </c>
      <c r="I11">
        <v>1</v>
      </c>
      <c r="J11">
        <v>0.92570653621597898</v>
      </c>
      <c r="K11">
        <v>-0.37256041366421772</v>
      </c>
      <c r="L11">
        <v>-0.73328814244920826</v>
      </c>
      <c r="M11">
        <v>-0.90322832250333651</v>
      </c>
      <c r="N11">
        <v>0.7944542063876785</v>
      </c>
    </row>
    <row r="12" spans="1:14" x14ac:dyDescent="0.25">
      <c r="H12" t="s">
        <v>24</v>
      </c>
      <c r="I12">
        <v>0.92570653621597898</v>
      </c>
      <c r="J12">
        <v>1</v>
      </c>
      <c r="K12">
        <v>-0.35331344934365283</v>
      </c>
      <c r="L12">
        <v>-0.65186707429935553</v>
      </c>
      <c r="M12">
        <v>-0.97919249914501982</v>
      </c>
      <c r="N12">
        <v>0.85489420820536732</v>
      </c>
    </row>
    <row r="13" spans="1:14" x14ac:dyDescent="0.25">
      <c r="H13" t="s">
        <v>25</v>
      </c>
      <c r="I13">
        <v>-0.37256041366421772</v>
      </c>
      <c r="J13">
        <v>-0.35331344934365283</v>
      </c>
      <c r="K13">
        <v>1</v>
      </c>
      <c r="L13">
        <v>0.62983665729777349</v>
      </c>
      <c r="M13">
        <v>0.3843530573929036</v>
      </c>
      <c r="N13">
        <v>-0.50174520600425465</v>
      </c>
    </row>
    <row r="14" spans="1:14" x14ac:dyDescent="0.25">
      <c r="H14" t="s">
        <v>26</v>
      </c>
      <c r="I14">
        <v>-0.73328814244920826</v>
      </c>
      <c r="J14">
        <v>-0.65186707429935553</v>
      </c>
      <c r="K14">
        <v>0.62983665729777349</v>
      </c>
      <c r="L14">
        <v>1</v>
      </c>
      <c r="M14">
        <v>0.66571902344894585</v>
      </c>
      <c r="N14">
        <v>-0.7242068243779014</v>
      </c>
    </row>
    <row r="15" spans="1:14" x14ac:dyDescent="0.25">
      <c r="H15" t="s">
        <v>27</v>
      </c>
      <c r="I15">
        <v>-0.90322832250333651</v>
      </c>
      <c r="J15">
        <v>-0.97919249914501982</v>
      </c>
      <c r="K15">
        <v>0.3843530573929036</v>
      </c>
      <c r="L15">
        <v>0.66571902344894585</v>
      </c>
      <c r="M15">
        <v>1</v>
      </c>
      <c r="N15">
        <v>-0.76149961050858972</v>
      </c>
    </row>
    <row r="16" spans="1:14" x14ac:dyDescent="0.25">
      <c r="H16" t="s">
        <v>28</v>
      </c>
      <c r="I16">
        <v>0.7944542063876785</v>
      </c>
      <c r="J16">
        <v>0.85489420820536732</v>
      </c>
      <c r="K16">
        <v>-0.50174520600425465</v>
      </c>
      <c r="L16">
        <v>-0.7242068243779014</v>
      </c>
      <c r="M16">
        <v>-0.76149961050858972</v>
      </c>
      <c r="N16">
        <v>1</v>
      </c>
    </row>
    <row r="19" spans="8:14" x14ac:dyDescent="0.25">
      <c r="I19" t="s">
        <v>23</v>
      </c>
      <c r="J19" t="s">
        <v>24</v>
      </c>
      <c r="K19" t="s">
        <v>25</v>
      </c>
      <c r="L19" t="s">
        <v>26</v>
      </c>
      <c r="M19" t="s">
        <v>27</v>
      </c>
      <c r="N19" t="s">
        <v>28</v>
      </c>
    </row>
    <row r="20" spans="8:14" x14ac:dyDescent="0.25">
      <c r="H20" t="s">
        <v>23</v>
      </c>
      <c r="I20">
        <v>1</v>
      </c>
      <c r="J20">
        <v>0.92570653621597898</v>
      </c>
      <c r="K20">
        <v>-0.37256041366421772</v>
      </c>
      <c r="L20">
        <v>-0.73328814244920826</v>
      </c>
      <c r="M20">
        <v>-0.90322832250333651</v>
      </c>
      <c r="N20">
        <v>0.7944542063876785</v>
      </c>
    </row>
    <row r="21" spans="8:14" x14ac:dyDescent="0.25">
      <c r="H21" t="s">
        <v>24</v>
      </c>
      <c r="J21">
        <v>1</v>
      </c>
      <c r="K21">
        <v>-0.35331344934365283</v>
      </c>
      <c r="L21">
        <v>-0.65186707429935553</v>
      </c>
      <c r="M21">
        <v>-0.97919249914501982</v>
      </c>
      <c r="N21">
        <v>0.85489420820536732</v>
      </c>
    </row>
    <row r="22" spans="8:14" x14ac:dyDescent="0.25">
      <c r="H22" t="s">
        <v>25</v>
      </c>
      <c r="K22">
        <v>1</v>
      </c>
      <c r="L22">
        <v>0.62983665729777349</v>
      </c>
      <c r="M22">
        <v>0.3843530573929036</v>
      </c>
      <c r="N22">
        <v>-0.50174520600425465</v>
      </c>
    </row>
    <row r="23" spans="8:14" x14ac:dyDescent="0.25">
      <c r="H23" t="s">
        <v>26</v>
      </c>
      <c r="L23">
        <v>1</v>
      </c>
      <c r="M23">
        <v>0.66571902344894585</v>
      </c>
      <c r="N23">
        <v>-0.7242068243779014</v>
      </c>
    </row>
    <row r="24" spans="8:14" x14ac:dyDescent="0.25">
      <c r="H24" t="s">
        <v>27</v>
      </c>
      <c r="M24">
        <v>1</v>
      </c>
      <c r="N24">
        <v>-0.76149961050858972</v>
      </c>
    </row>
    <row r="25" spans="8:14" x14ac:dyDescent="0.25">
      <c r="H25" t="s">
        <v>28</v>
      </c>
      <c r="N25">
        <v>1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4BEC09-725E-4D2C-9E6E-81497DF9F977}">
  <sheetPr>
    <tabColor rgb="FF00B0F0"/>
  </sheetPr>
  <dimension ref="A1:E7"/>
  <sheetViews>
    <sheetView topLeftCell="A4" zoomScale="385" zoomScaleNormal="385" workbookViewId="0">
      <selection activeCell="B12" sqref="B12"/>
    </sheetView>
  </sheetViews>
  <sheetFormatPr baseColWidth="10" defaultRowHeight="15" x14ac:dyDescent="0.25"/>
  <sheetData>
    <row r="1" spans="1:5" x14ac:dyDescent="0.25">
      <c r="A1" s="6" t="s">
        <v>29</v>
      </c>
      <c r="B1" s="6"/>
      <c r="C1" s="6" t="s">
        <v>35</v>
      </c>
      <c r="D1" s="6" t="s">
        <v>36</v>
      </c>
      <c r="E1" s="6" t="s">
        <v>37</v>
      </c>
    </row>
    <row r="2" spans="1:5" x14ac:dyDescent="0.25">
      <c r="A2" t="s">
        <v>30</v>
      </c>
      <c r="B2" s="1">
        <v>2000</v>
      </c>
      <c r="C2" s="2">
        <f>B2/$B$7</f>
        <v>0.2</v>
      </c>
      <c r="D2">
        <f>C2*100</f>
        <v>20</v>
      </c>
      <c r="E2" s="7">
        <f>D2^2</f>
        <v>400</v>
      </c>
    </row>
    <row r="3" spans="1:5" x14ac:dyDescent="0.25">
      <c r="A3" t="s">
        <v>31</v>
      </c>
      <c r="B3" s="1">
        <v>3000</v>
      </c>
      <c r="C3" s="2">
        <f t="shared" ref="C3:C7" si="0">B3/$B$7</f>
        <v>0.3</v>
      </c>
      <c r="D3">
        <f t="shared" ref="D3:D6" si="1">C3*100</f>
        <v>30</v>
      </c>
      <c r="E3" s="7">
        <f>D3^2</f>
        <v>900</v>
      </c>
    </row>
    <row r="4" spans="1:5" x14ac:dyDescent="0.25">
      <c r="A4" t="s">
        <v>32</v>
      </c>
      <c r="B4" s="1">
        <v>2000</v>
      </c>
      <c r="C4" s="2">
        <f t="shared" si="0"/>
        <v>0.2</v>
      </c>
      <c r="D4">
        <f t="shared" si="1"/>
        <v>20</v>
      </c>
      <c r="E4" s="7">
        <f>D4^2</f>
        <v>400</v>
      </c>
    </row>
    <row r="5" spans="1:5" x14ac:dyDescent="0.25">
      <c r="A5" t="s">
        <v>33</v>
      </c>
      <c r="B5" s="1">
        <v>1000</v>
      </c>
      <c r="C5" s="2">
        <f t="shared" si="0"/>
        <v>0.1</v>
      </c>
      <c r="D5">
        <f t="shared" si="1"/>
        <v>10</v>
      </c>
      <c r="E5" s="7">
        <f t="shared" ref="E3:E6" si="2">D5^2</f>
        <v>100</v>
      </c>
    </row>
    <row r="6" spans="1:5" x14ac:dyDescent="0.25">
      <c r="A6" t="s">
        <v>34</v>
      </c>
      <c r="B6" s="1">
        <v>2000</v>
      </c>
      <c r="C6" s="2">
        <f t="shared" si="0"/>
        <v>0.2</v>
      </c>
      <c r="D6">
        <f t="shared" si="1"/>
        <v>20</v>
      </c>
      <c r="E6" s="7">
        <f t="shared" si="2"/>
        <v>400</v>
      </c>
    </row>
    <row r="7" spans="1:5" x14ac:dyDescent="0.25">
      <c r="B7" s="1">
        <f>SUM(B2:B6)</f>
        <v>10000</v>
      </c>
      <c r="C7" s="2">
        <f t="shared" si="0"/>
        <v>1</v>
      </c>
      <c r="E7" s="22">
        <f>SUM(E2:E6)</f>
        <v>2200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10</vt:i4>
      </vt:variant>
      <vt:variant>
        <vt:lpstr>Plages nommées</vt:lpstr>
      </vt:variant>
      <vt:variant>
        <vt:i4>12</vt:i4>
      </vt:variant>
    </vt:vector>
  </HeadingPairs>
  <TitlesOfParts>
    <vt:vector size="22" baseType="lpstr">
      <vt:lpstr>EN-HHI</vt:lpstr>
      <vt:lpstr>EN-Correlation</vt:lpstr>
      <vt:lpstr>EN-PortfolioC</vt:lpstr>
      <vt:lpstr>EN-PortflioB </vt:lpstr>
      <vt:lpstr>EN-PortfolioOverview</vt:lpstr>
      <vt:lpstr>FR-AperçuEffetPortefeuille</vt:lpstr>
      <vt:lpstr>FR-PortefeuilleB</vt:lpstr>
      <vt:lpstr>FR-PortefeuileC</vt:lpstr>
      <vt:lpstr>FR-Corrélation</vt:lpstr>
      <vt:lpstr>FR-HHI</vt:lpstr>
      <vt:lpstr>'EN-PortflioB '!MatriceB</vt:lpstr>
      <vt:lpstr>MatriceB</vt:lpstr>
      <vt:lpstr>'EN-PortfolioC'!MatriceC</vt:lpstr>
      <vt:lpstr>MatriceC</vt:lpstr>
      <vt:lpstr>'EN-PortflioB '!RhoB</vt:lpstr>
      <vt:lpstr>RhoB</vt:lpstr>
      <vt:lpstr>'EN-PortfolioC'!RhoC</vt:lpstr>
      <vt:lpstr>RhoC</vt:lpstr>
      <vt:lpstr>'EN-PortflioB '!SigmaB</vt:lpstr>
      <vt:lpstr>SigmaB</vt:lpstr>
      <vt:lpstr>'EN-PortfolioC'!SigmaC</vt:lpstr>
      <vt:lpstr>SigmaC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 Koch</dc:creator>
  <cp:lastModifiedBy>Andre Koch</cp:lastModifiedBy>
  <dcterms:created xsi:type="dcterms:W3CDTF">2020-10-29T10:48:50Z</dcterms:created>
  <dcterms:modified xsi:type="dcterms:W3CDTF">2020-10-30T08:34:34Z</dcterms:modified>
</cp:coreProperties>
</file>